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et Mujore Shpenzimet dhe Të Hyrat 2026\"/>
    </mc:Choice>
  </mc:AlternateContent>
  <xr:revisionPtr revIDLastSave="0" documentId="13_ncr:1_{0AC7635F-42BC-486A-8F57-C621EFAA4C8E}" xr6:coauthVersionLast="47" xr6:coauthVersionMax="47" xr10:uidLastSave="{00000000-0000-0000-0000-000000000000}"/>
  <bookViews>
    <workbookView xWindow="1380" yWindow="5520" windowWidth="2100" windowHeight="585" xr2:uid="{00000000-000D-0000-FFFF-FFFF00000000}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6" l="1"/>
  <c r="D99" i="6"/>
  <c r="D100" i="6"/>
  <c r="D101" i="6"/>
  <c r="C101" i="6" s="1"/>
  <c r="D102" i="6"/>
  <c r="D103" i="6"/>
  <c r="D104" i="6"/>
  <c r="C104" i="6" s="1"/>
  <c r="D105" i="6"/>
  <c r="C105" i="6" s="1"/>
  <c r="D106" i="6"/>
  <c r="D107" i="6"/>
  <c r="D108" i="6"/>
  <c r="C108" i="6" s="1"/>
  <c r="D97" i="6"/>
  <c r="B6" i="6"/>
  <c r="B84" i="6"/>
  <c r="D95" i="6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B94" i="12"/>
  <c r="C95" i="12"/>
  <c r="C106" i="12"/>
  <c r="C105" i="12"/>
  <c r="C104" i="12"/>
  <c r="C103" i="12"/>
  <c r="C102" i="12"/>
  <c r="C101" i="12"/>
  <c r="C100" i="12"/>
  <c r="C99" i="12"/>
  <c r="C98" i="12"/>
  <c r="C97" i="12"/>
  <c r="C96" i="12"/>
  <c r="U109" i="6"/>
  <c r="T109" i="6"/>
  <c r="S109" i="6"/>
  <c r="R109" i="6"/>
  <c r="Q109" i="6"/>
  <c r="O109" i="6"/>
  <c r="N109" i="6"/>
  <c r="M109" i="6"/>
  <c r="L109" i="6"/>
  <c r="K109" i="6"/>
  <c r="I109" i="6"/>
  <c r="H109" i="6"/>
  <c r="G109" i="6"/>
  <c r="F109" i="6"/>
  <c r="E109" i="6"/>
  <c r="P108" i="6"/>
  <c r="J108" i="6"/>
  <c r="P107" i="6"/>
  <c r="J107" i="6"/>
  <c r="C107" i="6"/>
  <c r="P106" i="6"/>
  <c r="J106" i="6"/>
  <c r="C106" i="6"/>
  <c r="P105" i="6"/>
  <c r="J105" i="6"/>
  <c r="P104" i="6"/>
  <c r="J104" i="6"/>
  <c r="P103" i="6"/>
  <c r="J103" i="6"/>
  <c r="C103" i="6"/>
  <c r="P102" i="6"/>
  <c r="J102" i="6"/>
  <c r="C102" i="6"/>
  <c r="P101" i="6"/>
  <c r="J101" i="6"/>
  <c r="P100" i="6"/>
  <c r="J100" i="6"/>
  <c r="P99" i="6"/>
  <c r="J99" i="6"/>
  <c r="P98" i="6"/>
  <c r="J98" i="6"/>
  <c r="P97" i="6"/>
  <c r="J97" i="6"/>
  <c r="C100" i="6" l="1"/>
  <c r="C99" i="6"/>
  <c r="C107" i="12"/>
  <c r="P109" i="6"/>
  <c r="C98" i="6"/>
  <c r="C97" i="6"/>
  <c r="D109" i="6"/>
  <c r="J109" i="6"/>
  <c r="N94" i="12"/>
  <c r="O94" i="12"/>
  <c r="P94" i="12"/>
  <c r="Q94" i="12"/>
  <c r="C109" i="6" l="1"/>
  <c r="J87" i="6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 s="1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J82" i="6"/>
  <c r="B82" i="6"/>
  <c r="P81" i="6"/>
  <c r="J81" i="6"/>
  <c r="B81" i="6"/>
  <c r="P80" i="6"/>
  <c r="J80" i="6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2" i="6" l="1"/>
  <c r="C80" i="6"/>
  <c r="C81" i="6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<sst xmlns="http://schemas.openxmlformats.org/spreadsheetml/2006/main" count="1050" uniqueCount="967">
  <si>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</si>
  <si>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</si>
  <si>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</si>
  <si>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</si>
  <si>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</si>
  <si>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</si>
  <si>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</si>
  <si>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</si>
  <si>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</si>
  <si>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</si>
  <si>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</si>
  <si>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</si>
  <si>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</si>
  <si>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</si>
  <si>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</si>
  <si>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</si>
  <si>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</si>
  <si>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</si>
  <si>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</si>
  <si>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</si>
  <si>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</si>
  <si>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</si>
  <si>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</si>
  <si>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</si>
  <si>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</si>
  <si>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</si>
  <si>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</si>
  <si>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</si>
  <si>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</si>
  <si>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</si>
  <si>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</si>
  <si>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</si>
  <si>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</si>
  <si>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</si>
  <si>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</si>
  <si>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</si>
  <si>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</si>
  <si>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</si>
  <si>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</si>
  <si>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</si>
  <si>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</si>
  <si>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</si>
  <si>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</si>
  <si>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</si>
  <si>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</si>
  <si>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</si>
  <si>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</si>
  <si>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</si>
  <si>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</si>
  <si>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</si>
  <si>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</si>
  <si>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</si>
  <si>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</si>
  <si>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</si>
  <si>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</si>
  <si>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</si>
  <si>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</si>
  <si>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</si>
  <si>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</si>
  <si>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</si>
  <si>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</si>
  <si>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</si>
  <si>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</si>
  <si>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</si>
  <si>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</si>
  <si>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</si>
  <si>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</si>
  <si>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</si>
  <si>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</si>
  <si>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</si>
  <si>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</si>
  <si>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</si>
  <si>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</si>
  <si>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</si>
  <si>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</si>
  <si>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</si>
  <si>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</si>
  <si>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</si>
  <si>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</si>
  <si>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</si>
  <si>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</si>
  <si>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</si>
  <si>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</si>
  <si>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</si>
  <si>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</si>
  <si>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</si>
  <si>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</si>
  <si>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</si>
  <si>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</si>
  <si>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</si>
  <si>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</si>
  <si>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</si>
  <si>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</si>
  <si>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</si>
  <si>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</si>
  <si>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</si>
  <si>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</si>
  <si>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</si>
  <si>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</si>
  <si>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</si>
  <si>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</si>
  <si>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</si>
  <si>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</si>
  <si>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</si>
  <si>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</si>
  <si>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</si>
  <si>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</si>
  <si>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</si>
  <si>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</si>
  <si>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</si>
  <si>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</si>
  <si>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</si>
  <si>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</si>
  <si>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</si>
  <si>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</si>
  <si>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</si>
  <si>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</si>
  <si>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</si>
  <si>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</si>
  <si>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</si>
  <si>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</si>
  <si>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</si>
  <si>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</si>
  <si>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</si>
  <si>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</si>
  <si>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</si>
  <si>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</si>
  <si>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</si>
  <si>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</si>
  <si>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</si>
  <si>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</si>
  <si>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</si>
  <si>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</si>
  <si>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</si>
  <si>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</si>
  <si>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</si>
  <si>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</si>
  <si>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</si>
  <si>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</si>
  <si>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</si>
  <si>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</si>
  <si>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</si>
  <si>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</si>
  <si>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</si>
  <si>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</si>
  <si>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</si>
  <si>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</si>
  <si>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</si>
  <si>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</si>
  <si>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</si>
  <si>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</si>
  <si>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</si>
  <si>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</si>
  <si>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</si>
  <si>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</si>
  <si>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</si>
  <si>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</si>
  <si>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</si>
  <si>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</si>
  <si>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</si>
  <si>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</si>
  <si>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</si>
  <si>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</si>
  <si>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</si>
  <si>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</si>
  <si>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</si>
  <si>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</si>
  <si>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</si>
  <si>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</si>
  <si>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</si>
  <si>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</si>
  <si>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</si>
  <si>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</si>
  <si>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</si>
  <si>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</si>
  <si>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</si>
  <si>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</si>
  <si>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</si>
  <si>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</si>
  <si>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</si>
  <si>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</si>
  <si>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</si>
  <si>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</si>
  <si>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</si>
  <si>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</si>
  <si>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</si>
  <si>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</si>
  <si>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</si>
  <si>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</si>
  <si>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</si>
  <si>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</si>
  <si>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</si>
  <si>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</si>
  <si>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</si>
  <si>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</si>
  <si>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</si>
  <si>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</si>
  <si>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</si>
  <si>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</si>
  <si>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</si>
  <si>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</si>
  <si>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</si>
  <si>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</si>
  <si>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</si>
  <si>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</si>
  <si>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</si>
  <si>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</si>
  <si>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</si>
  <si>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</si>
  <si>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</si>
  <si>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</si>
  <si>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</si>
  <si>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</si>
  <si>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</si>
  <si>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</si>
  <si>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</si>
  <si>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</si>
  <si>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</si>
  <si>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</si>
  <si>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</si>
  <si>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</si>
  <si>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</si>
  <si>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</si>
  <si>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</si>
  <si>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</si>
  <si>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</si>
  <si>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</si>
  <si>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</si>
  <si>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</si>
  <si>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</si>
  <si>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</si>
  <si>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</si>
  <si>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</si>
  <si>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</si>
  <si>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</si>
  <si>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</si>
  <si>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</si>
  <si>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</si>
  <si>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</si>
  <si>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</si>
  <si>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</si>
  <si>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</si>
  <si>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</si>
  <si>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</si>
  <si>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</si>
  <si>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</si>
  <si>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</si>
  <si>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</si>
  <si>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</si>
  <si>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</si>
  <si>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</si>
  <si>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</si>
  <si>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</si>
  <si>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</si>
  <si>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</si>
  <si>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</si>
  <si>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</si>
  <si>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</si>
  <si>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</si>
  <si>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</si>
  <si>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</si>
  <si>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</si>
  <si>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</si>
  <si>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</si>
  <si>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</si>
  <si>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</si>
  <si>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</si>
  <si>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</si>
  <si>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</si>
  <si>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</si>
  <si>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</si>
  <si>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</si>
  <si>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</si>
  <si>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</si>
  <si>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</si>
  <si>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</si>
  <si>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</si>
  <si>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</si>
  <si>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</si>
  <si>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</si>
  <si>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</si>
  <si>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</si>
  <si>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</si>
  <si>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</si>
  <si>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</si>
  <si>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</si>
  <si>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</si>
  <si>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</si>
  <si>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</si>
  <si>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</si>
  <si>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</si>
  <si>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</si>
  <si>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</si>
  <si>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</si>
  <si>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</si>
  <si>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</si>
  <si>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</si>
  <si>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</si>
  <si>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</si>
  <si>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</si>
  <si>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</si>
  <si>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</si>
  <si>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</si>
  <si>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</si>
  <si>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</si>
  <si>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</si>
  <si>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</si>
  <si>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</si>
  <si>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</si>
  <si>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</si>
  <si>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</si>
  <si>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</si>
  <si>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</si>
  <si>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</si>
  <si>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</si>
  <si>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</si>
  <si>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</si>
  <si>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</si>
  <si>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</si>
  <si>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</si>
  <si>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</si>
  <si>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</si>
  <si>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</si>
  <si>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</si>
  <si>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</si>
  <si>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</si>
  <si>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</si>
  <si>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</si>
  <si>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</si>
  <si>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</si>
  <si>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</si>
  <si>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</si>
  <si>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</si>
  <si>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</si>
  <si>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</si>
  <si>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</si>
  <si>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</si>
  <si>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</si>
  <si>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</si>
  <si>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</si>
  <si>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</si>
  <si>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</si>
  <si>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</si>
  <si>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</si>
  <si>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</si>
  <si>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</si>
  <si>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</si>
  <si>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</si>
  <si>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</si>
  <si>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</si>
  <si>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</si>
  <si>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</si>
  <si>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</si>
  <si>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</si>
  <si>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</si>
  <si>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</si>
  <si>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</si>
  <si>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</si>
  <si>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</si>
  <si>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</si>
  <si>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</si>
  <si>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</si>
  <si>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</si>
  <si>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</si>
  <si>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</si>
  <si>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</si>
  <si>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</si>
  <si>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</si>
  <si>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</si>
  <si>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</si>
  <si>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</si>
  <si>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</si>
  <si>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</si>
  <si>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</si>
  <si>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</si>
  <si>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</si>
  <si>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</si>
  <si>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</si>
  <si>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</si>
  <si>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</si>
  <si>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</si>
  <si>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</si>
  <si>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</si>
  <si>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</si>
  <si>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</si>
  <si>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</si>
  <si>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</si>
  <si>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</si>
  <si>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</si>
  <si>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</si>
  <si>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</si>
  <si>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</si>
  <si>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</si>
  <si>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</si>
  <si>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</si>
  <si>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</si>
  <si>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</si>
  <si>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</si>
  <si>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</si>
  <si>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</si>
  <si>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</si>
  <si>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</si>
  <si>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</si>
  <si>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</si>
  <si>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</si>
  <si>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</si>
  <si>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</si>
  <si>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</si>
  <si>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</si>
  <si>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</si>
  <si>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</si>
  <si>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</si>
  <si>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</si>
  <si>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</si>
  <si>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</si>
  <si>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</si>
  <si>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</si>
  <si>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</si>
  <si>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</si>
  <si>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</si>
  <si>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</si>
  <si>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</si>
  <si>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</si>
  <si>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</si>
  <si>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</si>
  <si>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</si>
  <si>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</si>
  <si>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</si>
  <si>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</si>
  <si>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</si>
  <si>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</si>
  <si>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</si>
  <si>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</si>
  <si>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</si>
  <si>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</si>
  <si>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</si>
  <si>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</si>
  <si>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</si>
  <si>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</si>
  <si>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</si>
  <si>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</si>
  <si>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</si>
  <si>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</si>
  <si>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</si>
  <si>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</si>
  <si>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</si>
  <si>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</si>
  <si>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</si>
  <si>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</si>
  <si>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</si>
  <si>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</si>
  <si>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</si>
  <si>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</si>
  <si>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</si>
  <si>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</si>
  <si>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</si>
  <si>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</si>
  <si>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</si>
  <si>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</si>
  <si>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</si>
  <si>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</si>
  <si>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</si>
  <si>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</si>
  <si>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</si>
  <si>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</si>
  <si>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</si>
  <si>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</si>
  <si>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</si>
  <si>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</si>
  <si>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</si>
  <si>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</si>
  <si>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</si>
  <si>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</si>
  <si>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</si>
  <si>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</si>
  <si>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</si>
  <si>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</si>
  <si>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</si>
  <si>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</si>
  <si>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</si>
  <si>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</si>
  <si>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</si>
  <si>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</si>
  <si>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</si>
  <si>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</si>
  <si>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</si>
  <si>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</si>
  <si>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</si>
  <si>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</si>
  <si>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</si>
  <si>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</si>
  <si>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</si>
  <si>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</si>
  <si>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</si>
  <si>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</si>
  <si>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</si>
  <si>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</si>
  <si>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</si>
  <si>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</si>
  <si>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</si>
  <si>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</si>
  <si>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</si>
  <si>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</si>
  <si>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</si>
  <si>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</si>
  <si>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</si>
  <si>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</si>
  <si>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</si>
  <si>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</si>
  <si>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</si>
  <si>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</si>
  <si>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</si>
  <si>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</si>
  <si>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</si>
  <si>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</si>
  <si>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</si>
  <si>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</si>
  <si>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</si>
  <si>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</si>
  <si>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</si>
  <si>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</si>
  <si>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</si>
  <si>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</si>
  <si>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</si>
  <si>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</si>
  <si>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</si>
  <si>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</si>
  <si>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</si>
  <si>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</si>
  <si>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</si>
  <si>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</si>
  <si>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</si>
  <si>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</si>
  <si>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</si>
  <si>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</si>
  <si>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</si>
  <si>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</si>
  <si>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</si>
  <si>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</si>
  <si>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</si>
  <si>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</si>
  <si>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</si>
  <si>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</si>
  <si>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</si>
  <si>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</si>
  <si>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</si>
  <si>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</si>
  <si>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</si>
  <si>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</si>
  <si>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</si>
  <si>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</si>
  <si>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</si>
  <si>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</si>
  <si>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</si>
  <si>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</si>
  <si>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</si>
  <si>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</si>
  <si>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</si>
  <si>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</si>
  <si>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</si>
  <si>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</si>
  <si>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</si>
  <si>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</si>
  <si>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</si>
  <si>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</si>
  <si>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</si>
  <si>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</si>
  <si>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</si>
  <si>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</si>
  <si>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</si>
  <si>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</si>
  <si>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</si>
  <si>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</si>
  <si>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</si>
  <si>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</si>
  <si>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</si>
  <si>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</si>
  <si>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</si>
  <si>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</si>
  <si>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</si>
  <si>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</si>
  <si>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</si>
  <si>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</si>
  <si>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</si>
  <si>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</si>
  <si>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</si>
  <si>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</si>
  <si>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</si>
  <si>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</si>
  <si>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</si>
  <si>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</si>
  <si>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</si>
  <si>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</si>
  <si>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</si>
  <si>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</si>
  <si>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</si>
  <si>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</si>
  <si>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</si>
  <si>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</si>
  <si>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</si>
  <si>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</si>
  <si>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</si>
  <si>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</si>
  <si>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</si>
  <si>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</si>
  <si>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</si>
  <si>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</si>
  <si>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</si>
  <si>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</si>
  <si>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</si>
  <si>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</si>
  <si>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</si>
  <si>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</si>
  <si>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</si>
  <si>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</si>
  <si>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</si>
  <si>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</si>
  <si>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</si>
  <si>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</si>
  <si>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</si>
  <si>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</si>
  <si>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</si>
  <si>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</si>
  <si>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</si>
  <si>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</si>
  <si>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</si>
  <si>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</si>
  <si>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</si>
  <si>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</si>
  <si>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</si>
  <si>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</si>
  <si>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</si>
  <si>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</si>
  <si>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</si>
  <si>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</si>
  <si>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</si>
  <si>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</si>
  <si>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</si>
  <si>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</si>
  <si>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</si>
  <si>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</si>
  <si>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</si>
  <si>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</si>
  <si>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</si>
  <si>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</si>
  <si>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</si>
  <si>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</si>
  <si>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</si>
  <si>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</si>
  <si>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</si>
  <si>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</si>
  <si>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</si>
  <si>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</si>
  <si>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</si>
  <si>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</si>
  <si>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</si>
  <si>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</si>
  <si>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</si>
  <si>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</si>
  <si>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</si>
  <si>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</si>
  <si>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</si>
  <si>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</si>
  <si>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</si>
  <si>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</si>
  <si>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</si>
  <si>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</si>
  <si>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</si>
  <si>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</si>
  <si>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</si>
  <si>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</si>
  <si>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</si>
  <si>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</si>
  <si>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</si>
  <si>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</si>
  <si>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</si>
  <si>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</si>
  <si>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</si>
  <si>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</si>
  <si>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</si>
  <si>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</si>
  <si>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</si>
  <si>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</si>
  <si>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</si>
  <si>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</si>
  <si>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</si>
  <si>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</si>
  <si>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</si>
  <si>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</si>
  <si>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</si>
  <si>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</si>
  <si>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</si>
  <si>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</si>
  <si>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</si>
  <si>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</si>
  <si>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</si>
  <si>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</si>
  <si>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</si>
  <si>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</si>
  <si>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</si>
  <si>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</si>
  <si>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</si>
  <si>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</si>
  <si>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</si>
  <si>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</si>
  <si>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</si>
  <si>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</si>
  <si>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</si>
  <si>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</si>
  <si>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</si>
  <si>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</si>
  <si>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</si>
  <si>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</si>
  <si>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</si>
  <si>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</si>
  <si>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</si>
  <si>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</si>
  <si>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</si>
  <si>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</si>
  <si>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</si>
  <si>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</si>
  <si>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</si>
  <si>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</si>
  <si>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</si>
  <si>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</si>
  <si>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</si>
  <si>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</si>
  <si>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</si>
  <si>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</si>
  <si>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</si>
  <si>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</si>
  <si>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</si>
  <si>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</si>
  <si>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</si>
  <si>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</si>
  <si>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</si>
  <si>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</si>
  <si>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</si>
  <si>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</si>
  <si>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</si>
  <si>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</si>
  <si>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</si>
  <si>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</si>
  <si>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</si>
  <si>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</si>
  <si>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</si>
  <si>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</si>
  <si>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</si>
  <si>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</si>
  <si>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</si>
  <si>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</si>
  <si>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</si>
  <si>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</si>
  <si>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</si>
  <si>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</si>
  <si>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</si>
  <si>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</si>
  <si>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</si>
  <si>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</si>
  <si>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</si>
  <si>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</si>
  <si>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</si>
  <si>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</si>
  <si>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</si>
  <si>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</si>
  <si>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</si>
  <si>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</si>
  <si>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</si>
  <si>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</si>
  <si>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</si>
  <si>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</si>
  <si>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</si>
  <si>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</si>
  <si>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</si>
  <si>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</si>
  <si>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</si>
  <si>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</si>
  <si>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</si>
  <si>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</si>
  <si>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</si>
  <si>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</si>
  <si>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</si>
  <si>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</si>
  <si>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</si>
  <si>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</si>
  <si>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</si>
  <si>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</si>
  <si>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</si>
  <si>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</si>
  <si>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</si>
  <si>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</si>
  <si>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</si>
  <si>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</si>
  <si>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</si>
  <si>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</si>
  <si>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</si>
  <si>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</si>
  <si>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</si>
  <si>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</si>
  <si>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</si>
  <si>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</si>
  <si>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</si>
  <si>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</si>
  <si>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</si>
  <si>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</si>
  <si>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</si>
  <si>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</si>
  <si>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</si>
  <si>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</si>
  <si>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</si>
  <si>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</si>
  <si>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</si>
  <si>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</si>
  <si>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</si>
  <si>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</si>
  <si>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</si>
  <si>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</si>
  <si>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</si>
  <si>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</si>
  <si>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</si>
  <si>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</si>
  <si>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</si>
  <si>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</si>
  <si>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</si>
  <si>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</si>
  <si>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</si>
  <si>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</si>
  <si>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</si>
  <si>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</si>
  <si>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</si>
  <si>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</si>
  <si>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</si>
  <si>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</si>
  <si>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</si>
  <si>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</si>
  <si>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</si>
  <si>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</si>
  <si>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</si>
  <si>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</si>
  <si>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</si>
  <si>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</si>
  <si>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</si>
  <si>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</si>
  <si>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</si>
  <si>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</si>
  <si>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</si>
  <si>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</si>
  <si>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</si>
  <si>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</si>
  <si>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</si>
  <si>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</si>
  <si>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</si>
  <si>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</si>
  <si>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</si>
  <si>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</si>
  <si>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</si>
  <si>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</si>
  <si>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</si>
  <si>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</si>
  <si>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</si>
  <si>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</si>
  <si>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</si>
  <si>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</si>
  <si>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</si>
  <si>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</si>
  <si>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</si>
  <si>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</si>
  <si>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</si>
  <si>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</si>
  <si>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</si>
  <si>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</si>
  <si>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</si>
  <si>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</si>
  <si>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</si>
  <si>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</si>
  <si>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</si>
  <si>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</si>
  <si>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</si>
  <si>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</si>
  <si>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</si>
  <si>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</si>
  <si>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</si>
  <si>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</si>
  <si>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</si>
  <si>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</si>
  <si>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</si>
  <si>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</si>
  <si>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</si>
  <si>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</si>
  <si>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</si>
  <si>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</si>
  <si>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</si>
  <si>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</si>
  <si>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</si>
  <si>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</si>
  <si>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</si>
  <si>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</si>
  <si>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</si>
  <si>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</si>
  <si>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</si>
  <si>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</si>
  <si>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</si>
  <si>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</si>
  <si>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</si>
  <si>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</si>
  <si>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</si>
  <si>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</si>
  <si>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</si>
  <si>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</si>
  <si>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</si>
  <si>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</si>
  <si>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</si>
  <si>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</si>
  <si>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</si>
  <si>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</si>
  <si>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</si>
  <si>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</si>
  <si>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</si>
  <si>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</si>
  <si>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</si>
  <si>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</si>
  <si>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</si>
  <si>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</si>
  <si>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</si>
  <si>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</si>
  <si>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</si>
  <si>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</si>
  <si>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</si>
  <si>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</si>
  <si>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</si>
  <si>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</si>
  <si>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</si>
  <si>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</si>
  <si>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</si>
  <si>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</si>
  <si>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</si>
  <si>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</si>
  <si>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</si>
  <si>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</si>
  <si>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</si>
  <si>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</si>
  <si>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</si>
  <si>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</si>
  <si>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</si>
  <si>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</si>
  <si>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</si>
  <si>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</si>
  <si>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</si>
  <si>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</si>
  <si>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</si>
  <si>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</si>
  <si>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</si>
  <si>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</si>
  <si>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</si>
  <si>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</si>
  <si>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</si>
  <si>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</si>
  <si>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</si>
  <si>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</si>
  <si>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</si>
  <si>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</si>
  <si>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</si>
  <si>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</si>
  <si>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</si>
  <si>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</si>
  <si>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 xml:space="preserve">2026 Mars </t>
  </si>
  <si>
    <t xml:space="preserve">2026 Nëntor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</si>
</sst>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9"/>
  <sheetViews>
    <sheetView tabSelected="1" zoomScale="80" zoomScaleNormal="80" zoomScaleSheetLayoutView="80" workbookViewId="0">
      <pane xSplit="2" ySplit="5" topLeftCell="C84" activePane="bottomRight" state="frozen"/>
      <selection pane="topRight" activeCell="B1" sqref="B1"/>
      <selection pane="bottomLeft" activeCell="A6" sqref="A6"/>
      <selection pane="bottomRight" activeCell="F102" sqref="F102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6" t="s">
        <v>171</v>
      </c>
      <c r="B3" s="146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6"/>
      <c r="B4" s="146"/>
      <c r="C4" s="89"/>
      <c r="D4" s="140" t="str">
        <f>IF(L!$A$1=1,L!S4,IF(L!$A$1=2,L!S13,L!S23))</f>
        <v>Adminstrata</v>
      </c>
      <c r="E4" s="90"/>
      <c r="F4" s="85"/>
      <c r="G4" s="85"/>
      <c r="H4" s="85"/>
      <c r="I4" s="85"/>
      <c r="J4" s="141" t="str">
        <f>IF(L!$A$1=1,L!AD4,IF(L!$A$1=2,L!AD13,L!AD23))</f>
        <v>Arsimi</v>
      </c>
      <c r="K4" s="90"/>
      <c r="L4" s="85"/>
      <c r="M4" s="85"/>
      <c r="N4" s="85"/>
      <c r="O4" s="85"/>
      <c r="P4" s="140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6"/>
      <c r="B5" s="146"/>
      <c r="C5" s="99" t="str">
        <f>IF(L!$A$1=1,L!I4,IF(L!$A$1=2,L!I13,L!I23))</f>
        <v>Gjithsejt Pagesat</v>
      </c>
      <c r="D5" s="140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2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0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5">
        <v>2019</v>
      </c>
      <c r="B6" s="91" t="b">
        <f>B97=IF(L!$A$1=1,L!B179,IF(L!$A$1=2,L!C179,L!D179))</f>
        <v>0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5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5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5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5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5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5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5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5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5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5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5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5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5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5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5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5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5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5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5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5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5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5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5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5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5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3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4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4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4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4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4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4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4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4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4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4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4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3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4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4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4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4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4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4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4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4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4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4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4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3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4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4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4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4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4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4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4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4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4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4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4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3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4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4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4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4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4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4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4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4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4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4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4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3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4"/>
      <c r="B85" s="91" t="str">
        <f>L!B258</f>
        <v>2025 Shkurt</v>
      </c>
      <c r="C85" s="117">
        <f t="shared" ref="C85:C93" si="62">D85+J85+P85</f>
        <v>3696831.75</v>
      </c>
      <c r="D85" s="118">
        <f t="shared" ref="D85:D94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4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4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4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4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4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4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4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4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4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4"/>
      <c r="B95" s="91" t="str">
        <f>L!B268</f>
        <v>2025 Dhjetor</v>
      </c>
      <c r="C95" s="117">
        <f t="shared" ref="C95" si="69">D95+J95+P95</f>
        <v>1154780.8299999998</v>
      </c>
      <c r="D95" s="118">
        <f>SUM(E95:I95)</f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  <row r="97" spans="1:21">
      <c r="A97" s="143">
        <v>2026</v>
      </c>
      <c r="B97" s="91" t="s">
        <v>953</v>
      </c>
      <c r="C97" s="117">
        <f>D97+J97+P97</f>
        <v>1204687.67</v>
      </c>
      <c r="D97" s="118">
        <f>SUM(E97:I97)</f>
        <v>302313.64</v>
      </c>
      <c r="E97" s="118">
        <v>144677.42000000001</v>
      </c>
      <c r="F97" s="118">
        <v>136802.72</v>
      </c>
      <c r="G97" s="118">
        <v>20833.5</v>
      </c>
      <c r="H97" s="118"/>
      <c r="I97" s="118"/>
      <c r="J97" s="119">
        <f>SUM(K97:O97)</f>
        <v>694669.16</v>
      </c>
      <c r="K97" s="118">
        <v>671415.24</v>
      </c>
      <c r="L97" s="118">
        <v>17670.419999999998</v>
      </c>
      <c r="M97" s="118">
        <v>5583.5</v>
      </c>
      <c r="N97" s="118"/>
      <c r="O97" s="118"/>
      <c r="P97" s="119">
        <f>SUM(Q97:U97)</f>
        <v>207704.87</v>
      </c>
      <c r="Q97" s="118">
        <v>163305.88</v>
      </c>
      <c r="R97" s="118">
        <v>38315.49</v>
      </c>
      <c r="S97" s="118">
        <v>6083.5</v>
      </c>
      <c r="T97" s="118"/>
      <c r="U97" s="118"/>
    </row>
    <row r="98" spans="1:21">
      <c r="A98" s="144"/>
      <c r="B98" s="91" t="s">
        <v>954</v>
      </c>
      <c r="C98" s="117">
        <f t="shared" ref="C98:C106" si="72">D98+J98+P98</f>
        <v>1298133.99</v>
      </c>
      <c r="D98" s="118">
        <f t="shared" ref="D98:D108" si="73">SUM(E98:I98)</f>
        <v>376647.63</v>
      </c>
      <c r="E98" s="118">
        <v>155099.25</v>
      </c>
      <c r="F98" s="118">
        <v>140328.38</v>
      </c>
      <c r="G98" s="118">
        <v>21083.5</v>
      </c>
      <c r="H98" s="118">
        <v>60136.5</v>
      </c>
      <c r="I98" s="118">
        <v>0</v>
      </c>
      <c r="J98" s="119">
        <f>SUM(K98:O98)</f>
        <v>719253.89000000013</v>
      </c>
      <c r="K98" s="118">
        <v>670481.4</v>
      </c>
      <c r="L98" s="118">
        <v>33430.18</v>
      </c>
      <c r="M98" s="118">
        <v>5542.31</v>
      </c>
      <c r="N98" s="118">
        <v>9800</v>
      </c>
      <c r="O98" s="118"/>
      <c r="P98" s="119">
        <f t="shared" ref="P98" si="74">SUM(Q98:U98)</f>
        <v>202232.47</v>
      </c>
      <c r="Q98" s="118">
        <v>152977.49</v>
      </c>
      <c r="R98" s="118">
        <v>36821.480000000003</v>
      </c>
      <c r="S98" s="118">
        <v>5833.5</v>
      </c>
      <c r="T98" s="118">
        <v>6600</v>
      </c>
      <c r="U98" s="118"/>
    </row>
    <row r="99" spans="1:21">
      <c r="A99" s="144"/>
      <c r="B99" s="91" t="s">
        <v>955</v>
      </c>
      <c r="C99" s="117">
        <f t="shared" si="72"/>
        <v>5467209.7700000005</v>
      </c>
      <c r="D99" s="118">
        <f t="shared" si="73"/>
        <v>3145733.4</v>
      </c>
      <c r="E99" s="118">
        <v>288828.92</v>
      </c>
      <c r="F99" s="118">
        <v>302081.09000000003</v>
      </c>
      <c r="G99" s="118">
        <v>65389.13</v>
      </c>
      <c r="H99" s="118">
        <v>64424.22</v>
      </c>
      <c r="I99" s="118">
        <v>2425010.04</v>
      </c>
      <c r="J99" s="119">
        <f t="shared" ref="J99" si="75">SUM(K99:O99)</f>
        <v>1851945.58</v>
      </c>
      <c r="K99" s="118">
        <v>1393748.43</v>
      </c>
      <c r="L99" s="118">
        <v>31652.35</v>
      </c>
      <c r="M99" s="118">
        <v>5268.28</v>
      </c>
      <c r="N99" s="118"/>
      <c r="O99" s="118">
        <v>421276.52</v>
      </c>
      <c r="P99" s="119">
        <f>SUM(Q99:U99)</f>
        <v>469530.79000000004</v>
      </c>
      <c r="Q99" s="118">
        <v>336696.76</v>
      </c>
      <c r="R99" s="118">
        <v>122334.03</v>
      </c>
      <c r="S99" s="118">
        <v>10500</v>
      </c>
      <c r="T99" s="118">
        <v>0</v>
      </c>
      <c r="U99" s="118">
        <v>0</v>
      </c>
    </row>
    <row r="100" spans="1:21">
      <c r="A100" s="144"/>
      <c r="B100" s="91" t="s">
        <v>956</v>
      </c>
      <c r="C100" s="117">
        <f t="shared" si="72"/>
        <v>2068967.17</v>
      </c>
      <c r="D100" s="118">
        <f t="shared" si="73"/>
        <v>844646.72</v>
      </c>
      <c r="E100" s="118">
        <v>164979.79999999999</v>
      </c>
      <c r="F100" s="118">
        <v>354739.28</v>
      </c>
      <c r="G100" s="118">
        <v>18467.41</v>
      </c>
      <c r="H100" s="118">
        <v>104595.5</v>
      </c>
      <c r="I100" s="118">
        <v>201864.73</v>
      </c>
      <c r="J100" s="119">
        <f>SUM(K100:O100)</f>
        <v>877860.09</v>
      </c>
      <c r="K100" s="118">
        <v>709346.12</v>
      </c>
      <c r="L100" s="118">
        <v>164436</v>
      </c>
      <c r="M100" s="118">
        <v>4077.97</v>
      </c>
      <c r="N100" s="118">
        <v>0</v>
      </c>
      <c r="O100" s="118">
        <v>0</v>
      </c>
      <c r="P100" s="119">
        <f t="shared" ref="P100:P108" si="76">SUM(Q100:U100)</f>
        <v>346460.36</v>
      </c>
      <c r="Q100" s="118">
        <v>165526.94</v>
      </c>
      <c r="R100" s="118">
        <v>161433.42000000001</v>
      </c>
      <c r="S100" s="118">
        <v>0</v>
      </c>
      <c r="T100" s="118">
        <v>19500</v>
      </c>
      <c r="U100" s="118">
        <v>0</v>
      </c>
    </row>
    <row r="101" spans="1:21">
      <c r="A101" s="144"/>
      <c r="B101" s="91" t="s">
        <v>957</v>
      </c>
      <c r="C101" s="117">
        <f t="shared" si="72"/>
        <v>0</v>
      </c>
      <c r="D101" s="118">
        <f t="shared" si="73"/>
        <v>0</v>
      </c>
      <c r="E101" s="118"/>
      <c r="F101" s="118"/>
      <c r="G101" s="118"/>
      <c r="H101" s="118"/>
      <c r="I101" s="118"/>
      <c r="J101" s="119">
        <f>SUM(K101:O101)</f>
        <v>0</v>
      </c>
      <c r="K101" s="118"/>
      <c r="L101" s="118"/>
      <c r="M101" s="118"/>
      <c r="N101" s="118"/>
      <c r="O101" s="118"/>
      <c r="P101" s="119">
        <f t="shared" si="76"/>
        <v>0</v>
      </c>
      <c r="Q101" s="118"/>
      <c r="R101" s="118"/>
      <c r="S101" s="118"/>
      <c r="T101" s="118"/>
      <c r="U101" s="118"/>
    </row>
    <row r="102" spans="1:21">
      <c r="A102" s="144"/>
      <c r="B102" s="91" t="s">
        <v>958</v>
      </c>
      <c r="C102" s="117">
        <f t="shared" si="72"/>
        <v>0</v>
      </c>
      <c r="D102" s="118">
        <f t="shared" si="73"/>
        <v>0</v>
      </c>
      <c r="E102" s="118"/>
      <c r="F102" s="118"/>
      <c r="G102" s="118"/>
      <c r="H102" s="118"/>
      <c r="I102" s="118"/>
      <c r="J102" s="119">
        <f>SUM(K102:O102)</f>
        <v>0</v>
      </c>
      <c r="K102" s="118"/>
      <c r="L102" s="118"/>
      <c r="M102" s="118"/>
      <c r="N102" s="118"/>
      <c r="O102" s="118"/>
      <c r="P102" s="119">
        <f t="shared" si="76"/>
        <v>0</v>
      </c>
      <c r="Q102" s="118"/>
      <c r="R102" s="118"/>
      <c r="S102" s="118"/>
      <c r="T102" s="118"/>
      <c r="U102" s="118"/>
    </row>
    <row r="103" spans="1:21">
      <c r="A103" s="144"/>
      <c r="B103" s="91" t="s">
        <v>959</v>
      </c>
      <c r="C103" s="117">
        <f t="shared" si="72"/>
        <v>0</v>
      </c>
      <c r="D103" s="118">
        <f t="shared" si="73"/>
        <v>0</v>
      </c>
      <c r="E103" s="118"/>
      <c r="F103" s="118"/>
      <c r="G103" s="118"/>
      <c r="H103" s="118"/>
      <c r="I103" s="118"/>
      <c r="J103" s="119">
        <f t="shared" ref="J103" si="77">SUM(K103:O103)</f>
        <v>0</v>
      </c>
      <c r="K103" s="118"/>
      <c r="L103" s="118"/>
      <c r="M103" s="118"/>
      <c r="N103" s="118"/>
      <c r="O103" s="118"/>
      <c r="P103" s="119">
        <f t="shared" si="76"/>
        <v>0</v>
      </c>
      <c r="Q103" s="118"/>
      <c r="R103" s="118"/>
      <c r="S103" s="118"/>
      <c r="T103" s="118"/>
      <c r="U103" s="118"/>
    </row>
    <row r="104" spans="1:21">
      <c r="A104" s="144"/>
      <c r="B104" s="91" t="s">
        <v>960</v>
      </c>
      <c r="C104" s="117">
        <f t="shared" si="72"/>
        <v>0</v>
      </c>
      <c r="D104" s="118">
        <f t="shared" si="73"/>
        <v>0</v>
      </c>
      <c r="E104" s="118"/>
      <c r="F104" s="118"/>
      <c r="G104" s="118"/>
      <c r="H104" s="118"/>
      <c r="I104" s="118"/>
      <c r="J104" s="119">
        <f>SUM(K104:O104)</f>
        <v>0</v>
      </c>
      <c r="K104" s="118"/>
      <c r="L104" s="118"/>
      <c r="M104" s="118"/>
      <c r="N104" s="118"/>
      <c r="O104" s="118"/>
      <c r="P104" s="119">
        <f t="shared" si="76"/>
        <v>0</v>
      </c>
      <c r="Q104" s="118"/>
      <c r="R104" s="118"/>
      <c r="S104" s="118"/>
      <c r="T104" s="118"/>
      <c r="U104" s="118"/>
    </row>
    <row r="105" spans="1:21">
      <c r="A105" s="144"/>
      <c r="B105" s="91" t="s">
        <v>961</v>
      </c>
      <c r="C105" s="117">
        <f t="shared" si="72"/>
        <v>0</v>
      </c>
      <c r="D105" s="118">
        <f t="shared" si="73"/>
        <v>0</v>
      </c>
      <c r="E105" s="118"/>
      <c r="F105" s="118"/>
      <c r="G105" s="118"/>
      <c r="H105" s="118"/>
      <c r="I105" s="118"/>
      <c r="J105" s="119">
        <f t="shared" ref="J105:J108" si="78">SUM(K105:O105)</f>
        <v>0</v>
      </c>
      <c r="K105" s="118"/>
      <c r="L105" s="118"/>
      <c r="M105" s="118"/>
      <c r="N105" s="118"/>
      <c r="O105" s="118"/>
      <c r="P105" s="119">
        <f t="shared" si="76"/>
        <v>0</v>
      </c>
      <c r="Q105" s="118"/>
      <c r="R105" s="118"/>
      <c r="S105" s="118"/>
      <c r="T105" s="118"/>
      <c r="U105" s="118"/>
    </row>
    <row r="106" spans="1:21">
      <c r="A106" s="144"/>
      <c r="B106" s="91" t="s">
        <v>962</v>
      </c>
      <c r="C106" s="117">
        <f t="shared" si="72"/>
        <v>0</v>
      </c>
      <c r="D106" s="118">
        <f t="shared" si="73"/>
        <v>0</v>
      </c>
      <c r="E106" s="118"/>
      <c r="F106" s="118"/>
      <c r="G106" s="118"/>
      <c r="H106" s="118"/>
      <c r="I106" s="118"/>
      <c r="J106" s="119">
        <f t="shared" si="78"/>
        <v>0</v>
      </c>
      <c r="K106" s="118"/>
      <c r="L106" s="118"/>
      <c r="M106" s="118"/>
      <c r="N106" s="118"/>
      <c r="O106" s="118"/>
      <c r="P106" s="119">
        <f t="shared" si="76"/>
        <v>0</v>
      </c>
      <c r="Q106" s="118"/>
      <c r="R106" s="118"/>
      <c r="S106" s="118"/>
      <c r="T106" s="118"/>
      <c r="U106" s="118"/>
    </row>
    <row r="107" spans="1:21">
      <c r="A107" s="144"/>
      <c r="B107" s="91" t="s">
        <v>963</v>
      </c>
      <c r="C107" s="117">
        <f>D107+J107+P107</f>
        <v>0</v>
      </c>
      <c r="D107" s="118">
        <f t="shared" si="73"/>
        <v>0</v>
      </c>
      <c r="E107" s="118"/>
      <c r="F107" s="118"/>
      <c r="G107" s="118"/>
      <c r="H107" s="118"/>
      <c r="I107" s="118"/>
      <c r="J107" s="119">
        <f t="shared" si="78"/>
        <v>0</v>
      </c>
      <c r="K107" s="118"/>
      <c r="L107" s="118"/>
      <c r="M107" s="118"/>
      <c r="N107" s="118"/>
      <c r="O107" s="118"/>
      <c r="P107" s="119">
        <f t="shared" si="76"/>
        <v>0</v>
      </c>
      <c r="Q107" s="118"/>
      <c r="R107" s="118"/>
      <c r="S107" s="118"/>
      <c r="T107" s="118"/>
      <c r="U107" s="118"/>
    </row>
    <row r="108" spans="1:21">
      <c r="A108" s="144"/>
      <c r="B108" s="91" t="s">
        <v>964</v>
      </c>
      <c r="C108" s="117">
        <f t="shared" ref="C108" si="79">D108+J108+P108</f>
        <v>0</v>
      </c>
      <c r="D108" s="118">
        <f t="shared" si="73"/>
        <v>0</v>
      </c>
      <c r="E108" s="118"/>
      <c r="F108" s="118"/>
      <c r="G108" s="118"/>
      <c r="H108" s="118"/>
      <c r="I108" s="118"/>
      <c r="J108" s="117">
        <f t="shared" si="78"/>
        <v>0</v>
      </c>
      <c r="K108" s="118"/>
      <c r="L108" s="118"/>
      <c r="M108" s="118"/>
      <c r="N108" s="118"/>
      <c r="O108" s="118"/>
      <c r="P108" s="119">
        <f t="shared" si="76"/>
        <v>0</v>
      </c>
      <c r="Q108" s="118"/>
      <c r="R108" s="118"/>
      <c r="S108" s="118"/>
      <c r="T108" s="118"/>
      <c r="U108" s="118"/>
    </row>
    <row r="109" spans="1:21">
      <c r="A109" s="115"/>
      <c r="B109" s="91" t="s">
        <v>952</v>
      </c>
      <c r="C109" s="117">
        <f>SUM(C97:C108)</f>
        <v>10038998.600000001</v>
      </c>
      <c r="D109" s="117">
        <f>SUM(D97:D108)</f>
        <v>4669341.3899999997</v>
      </c>
      <c r="E109" s="117">
        <f t="shared" ref="E109:N109" si="80">SUM(E97:E108)</f>
        <v>753585.39000000013</v>
      </c>
      <c r="F109" s="117">
        <f t="shared" si="80"/>
        <v>933951.47</v>
      </c>
      <c r="G109" s="117">
        <f t="shared" si="80"/>
        <v>125773.54000000001</v>
      </c>
      <c r="H109" s="117">
        <f t="shared" si="80"/>
        <v>229156.22</v>
      </c>
      <c r="I109" s="117">
        <f t="shared" si="80"/>
        <v>2626874.77</v>
      </c>
      <c r="J109" s="117">
        <f t="shared" si="80"/>
        <v>4143728.72</v>
      </c>
      <c r="K109" s="117">
        <f t="shared" si="80"/>
        <v>3444991.1900000004</v>
      </c>
      <c r="L109" s="117">
        <f t="shared" si="80"/>
        <v>247188.95</v>
      </c>
      <c r="M109" s="117">
        <f t="shared" si="80"/>
        <v>20472.060000000001</v>
      </c>
      <c r="N109" s="117">
        <f t="shared" si="80"/>
        <v>9800</v>
      </c>
      <c r="O109" s="117">
        <f>SUM(O97:O108)</f>
        <v>421276.52</v>
      </c>
      <c r="P109" s="117">
        <f t="shared" ref="P109:U109" si="81">SUM(P97:P108)</f>
        <v>1225928.49</v>
      </c>
      <c r="Q109" s="117">
        <f t="shared" si="81"/>
        <v>818507.07000000007</v>
      </c>
      <c r="R109" s="117">
        <f t="shared" si="81"/>
        <v>358904.42000000004</v>
      </c>
      <c r="S109" s="117">
        <f t="shared" si="81"/>
        <v>22417</v>
      </c>
      <c r="T109" s="117">
        <f t="shared" si="81"/>
        <v>26100</v>
      </c>
      <c r="U109" s="117">
        <f t="shared" si="81"/>
        <v>0</v>
      </c>
    </row>
  </sheetData>
  <sheetProtection deleteColumns="0" deleteRows="0" selectLockedCells="1" pivotTables="0" selectUnlockedCells="1"/>
  <mergeCells count="13">
    <mergeCell ref="A97:A108"/>
    <mergeCell ref="A84:A95"/>
    <mergeCell ref="A71:A82"/>
    <mergeCell ref="A58:A69"/>
    <mergeCell ref="A45:A56"/>
    <mergeCell ref="P4:P5"/>
    <mergeCell ref="D4:D5"/>
    <mergeCell ref="J4:J5"/>
    <mergeCell ref="A32:A43"/>
    <mergeCell ref="A19:A31"/>
    <mergeCell ref="B3:B5"/>
    <mergeCell ref="A3:A5"/>
    <mergeCell ref="A6:A18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J107"/>
  <sheetViews>
    <sheetView zoomScale="60" zoomScaleNormal="60" zoomScaleSheetLayoutView="70" workbookViewId="0">
      <pane xSplit="2" ySplit="3" topLeftCell="C70" activePane="bottomRight" state="frozen"/>
      <selection pane="topRight" activeCell="C1" sqref="C1"/>
      <selection pane="bottomLeft" activeCell="A9" sqref="A9"/>
      <selection pane="bottomRight" activeCell="E106" sqref="E106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2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2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2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2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2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2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2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2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2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2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2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2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2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2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2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2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2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2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2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2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2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2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2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2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2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2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7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8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8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8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0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8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8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8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8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8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8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8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8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49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7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8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8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8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8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8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8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8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8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8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8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8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49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7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8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8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8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8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8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8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8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8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8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8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8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49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7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8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8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8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8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8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8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8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8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8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8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8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49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7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48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8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8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8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8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48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8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8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8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48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48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49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 s="3" customFormat="1" ht="18.75" customHeight="1">
      <c r="A95" s="147">
        <v>2026</v>
      </c>
      <c r="B95" s="97" t="s">
        <v>953</v>
      </c>
      <c r="C95" s="116">
        <f>SUM(D95:Q95)</f>
        <v>127869.35</v>
      </c>
      <c r="D95" s="124">
        <v>30200.75</v>
      </c>
      <c r="E95" s="125">
        <v>10810</v>
      </c>
      <c r="F95" s="125">
        <v>7756</v>
      </c>
      <c r="G95" s="125">
        <v>100</v>
      </c>
      <c r="H95" s="125">
        <v>45.1</v>
      </c>
      <c r="I95" s="125"/>
      <c r="J95" s="125">
        <v>7772.5</v>
      </c>
      <c r="K95" s="125">
        <v>6810</v>
      </c>
      <c r="L95" s="125">
        <v>22971</v>
      </c>
      <c r="M95" s="124"/>
      <c r="N95" s="124"/>
      <c r="O95" s="125"/>
      <c r="P95" s="125">
        <v>3394</v>
      </c>
      <c r="Q95" s="126">
        <v>38010</v>
      </c>
    </row>
    <row r="96" spans="1:17" s="3" customFormat="1" ht="18.75" customHeight="1">
      <c r="A96" s="148"/>
      <c r="B96" s="97" t="s">
        <v>954</v>
      </c>
      <c r="C96" s="116">
        <f t="shared" ref="C96" si="16">SUM(D96:Q96)</f>
        <v>112579.37</v>
      </c>
      <c r="D96" s="124">
        <v>19321.349999999999</v>
      </c>
      <c r="E96" s="125">
        <v>9326</v>
      </c>
      <c r="F96" s="125">
        <v>4184</v>
      </c>
      <c r="G96" s="125">
        <v>2298.36</v>
      </c>
      <c r="H96" s="125">
        <v>3424.32</v>
      </c>
      <c r="I96" s="125">
        <v>5294.5</v>
      </c>
      <c r="J96" s="125">
        <v>0</v>
      </c>
      <c r="K96" s="125">
        <v>7200</v>
      </c>
      <c r="L96" s="125">
        <v>21605.84</v>
      </c>
      <c r="M96" s="124">
        <v>0</v>
      </c>
      <c r="N96" s="124">
        <v>0</v>
      </c>
      <c r="O96" s="124">
        <v>0</v>
      </c>
      <c r="P96" s="124">
        <v>3620</v>
      </c>
      <c r="Q96" s="127">
        <v>36305</v>
      </c>
    </row>
    <row r="97" spans="1:17" s="3" customFormat="1" ht="18.75" customHeight="1">
      <c r="A97" s="148"/>
      <c r="B97" s="97" t="s">
        <v>965</v>
      </c>
      <c r="C97" s="116">
        <f>SUM(D97:Q97)</f>
        <v>151931.28</v>
      </c>
      <c r="D97" s="124">
        <v>22625.91</v>
      </c>
      <c r="E97" s="124">
        <v>10217</v>
      </c>
      <c r="F97" s="127">
        <v>5078</v>
      </c>
      <c r="G97" s="124">
        <v>382.6</v>
      </c>
      <c r="H97" s="124">
        <v>0</v>
      </c>
      <c r="I97" s="124">
        <v>13811</v>
      </c>
      <c r="J97" s="124">
        <v>0</v>
      </c>
      <c r="K97" s="124">
        <v>0</v>
      </c>
      <c r="L97" s="124">
        <v>61051.45</v>
      </c>
      <c r="M97" s="124"/>
      <c r="N97" s="124"/>
      <c r="O97" s="124"/>
      <c r="P97" s="124">
        <v>4510.32</v>
      </c>
      <c r="Q97" s="127">
        <v>34255</v>
      </c>
    </row>
    <row r="98" spans="1:17" s="3" customFormat="1" ht="18.75" customHeight="1">
      <c r="A98" s="148"/>
      <c r="B98" s="97" t="s">
        <v>956</v>
      </c>
      <c r="C98" s="116">
        <f t="shared" ref="C98:C106" si="17">SUM(D98:Q98)</f>
        <v>257753.25</v>
      </c>
      <c r="D98" s="124">
        <v>153338.97</v>
      </c>
      <c r="E98" s="124">
        <v>10770</v>
      </c>
      <c r="F98" s="124">
        <v>6060</v>
      </c>
      <c r="G98" s="124">
        <v>889</v>
      </c>
      <c r="H98" s="124">
        <v>39.6</v>
      </c>
      <c r="I98" s="124">
        <v>0</v>
      </c>
      <c r="J98" s="124">
        <v>7657</v>
      </c>
      <c r="K98" s="124">
        <v>7620</v>
      </c>
      <c r="L98" s="124">
        <v>71378.679999999993</v>
      </c>
      <c r="M98" s="124">
        <v>0</v>
      </c>
      <c r="N98" s="124">
        <v>0</v>
      </c>
      <c r="O98" s="124">
        <v>0</v>
      </c>
      <c r="P98" s="124">
        <v>0</v>
      </c>
      <c r="Q98" s="127">
        <v>0</v>
      </c>
    </row>
    <row r="99" spans="1:17" s="3" customFormat="1" ht="18.75" customHeight="1">
      <c r="A99" s="148"/>
      <c r="B99" s="97" t="s">
        <v>957</v>
      </c>
      <c r="C99" s="116">
        <f t="shared" si="17"/>
        <v>0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7"/>
    </row>
    <row r="100" spans="1:17" s="3" customFormat="1" ht="18.75" customHeight="1">
      <c r="A100" s="148"/>
      <c r="B100" s="97" t="s">
        <v>958</v>
      </c>
      <c r="C100" s="116">
        <f t="shared" si="17"/>
        <v>0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7"/>
    </row>
    <row r="101" spans="1:17" s="3" customFormat="1" ht="18.75" customHeight="1">
      <c r="A101" s="148"/>
      <c r="B101" s="97" t="s">
        <v>959</v>
      </c>
      <c r="C101" s="116">
        <f t="shared" si="17"/>
        <v>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7"/>
    </row>
    <row r="102" spans="1:17" s="3" customFormat="1" ht="18.75" customHeight="1">
      <c r="A102" s="148"/>
      <c r="B102" s="97" t="s">
        <v>960</v>
      </c>
      <c r="C102" s="116">
        <f t="shared" si="17"/>
        <v>0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7"/>
    </row>
    <row r="103" spans="1:17" s="3" customFormat="1" ht="18.75" customHeight="1">
      <c r="A103" s="148"/>
      <c r="B103" s="97" t="s">
        <v>961</v>
      </c>
      <c r="C103" s="116">
        <f t="shared" si="17"/>
        <v>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7"/>
    </row>
    <row r="104" spans="1:17" s="3" customFormat="1" ht="18.75" customHeight="1">
      <c r="A104" s="148"/>
      <c r="B104" s="97" t="s">
        <v>962</v>
      </c>
      <c r="C104" s="116">
        <f t="shared" si="17"/>
        <v>0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7"/>
    </row>
    <row r="105" spans="1:17" s="3" customFormat="1" ht="18.75" customHeight="1">
      <c r="A105" s="148"/>
      <c r="B105" s="97" t="s">
        <v>966</v>
      </c>
      <c r="C105" s="116">
        <f t="shared" si="17"/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7"/>
    </row>
    <row r="106" spans="1:17" s="3" customFormat="1" ht="18.75" customHeight="1">
      <c r="A106" s="148"/>
      <c r="B106" s="97" t="s">
        <v>964</v>
      </c>
      <c r="C106" s="116">
        <f t="shared" si="17"/>
        <v>0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7"/>
    </row>
    <row r="107" spans="1:17" s="3" customFormat="1" ht="18.75" customHeight="1">
      <c r="A107" s="149"/>
      <c r="B107" s="129" t="s">
        <v>952</v>
      </c>
      <c r="C107" s="130">
        <f t="shared" ref="C107:Q107" si="18">SUM(C95:C106)</f>
        <v>650133.25</v>
      </c>
      <c r="D107" s="130">
        <f t="shared" si="18"/>
        <v>225486.97999999998</v>
      </c>
      <c r="E107" s="130">
        <f t="shared" si="18"/>
        <v>41123</v>
      </c>
      <c r="F107" s="130">
        <f t="shared" si="18"/>
        <v>23078</v>
      </c>
      <c r="G107" s="130">
        <f t="shared" si="18"/>
        <v>3669.96</v>
      </c>
      <c r="H107" s="130">
        <f t="shared" si="18"/>
        <v>3509.02</v>
      </c>
      <c r="I107" s="130">
        <f t="shared" si="18"/>
        <v>19105.5</v>
      </c>
      <c r="J107" s="130">
        <f t="shared" si="18"/>
        <v>15429.5</v>
      </c>
      <c r="K107" s="130">
        <f t="shared" si="18"/>
        <v>21630</v>
      </c>
      <c r="L107" s="130">
        <f t="shared" si="18"/>
        <v>177006.96999999997</v>
      </c>
      <c r="M107" s="130">
        <f t="shared" si="18"/>
        <v>0</v>
      </c>
      <c r="N107" s="130">
        <f t="shared" si="18"/>
        <v>0</v>
      </c>
      <c r="O107" s="130">
        <f t="shared" si="18"/>
        <v>0</v>
      </c>
      <c r="P107" s="130">
        <f t="shared" si="18"/>
        <v>11524.32</v>
      </c>
      <c r="Q107" s="130">
        <f t="shared" si="18"/>
        <v>108570</v>
      </c>
    </row>
  </sheetData>
  <mergeCells count="9">
    <mergeCell ref="A4:A16"/>
    <mergeCell ref="A17:A29"/>
    <mergeCell ref="A30:A42"/>
    <mergeCell ref="A43:A55"/>
    <mergeCell ref="A95:A107"/>
    <mergeCell ref="A82:A94"/>
    <mergeCell ref="A69:A81"/>
    <mergeCell ref="R33:CY33"/>
    <mergeCell ref="A56:A68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2026-05-20T13:35:32Z</dcterms:modified>
</cp:coreProperties>
</file>