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Raportet e shpenzimeve dhe të Hyrave Mujore 2025\"/>
    </mc:Choice>
  </mc:AlternateContent>
  <bookViews>
    <workbookView xWindow="-120" yWindow="-120" windowWidth="29040" windowHeight="15720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12" l="1"/>
  <c r="O94" i="12"/>
  <c r="P94" i="12"/>
  <c r="Q94" i="12"/>
  <c r="J87" i="6" l="1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94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B84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95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C82" i="6" s="1"/>
  <c r="J82" i="6"/>
  <c r="B82" i="6"/>
  <c r="P81" i="6"/>
  <c r="J81" i="6"/>
  <c r="B81" i="6"/>
  <c r="P80" i="6"/>
  <c r="J80" i="6"/>
  <c r="C80" i="6" s="1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1" i="6" l="1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B6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<sst xmlns="http://schemas.openxmlformats.org/spreadsheetml/2006/main" count="1024" uniqueCount="952">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</sst>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43" fontId="0" fillId="0" borderId="0" xfId="0" applyNumberFormat="1" applyFont="1"/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96"/>
  <sheetViews>
    <sheetView tabSelected="1" zoomScale="80" zoomScaleNormal="80" zoomScaleSheetLayoutView="80" workbookViewId="0">
      <pane xSplit="2" ySplit="5" topLeftCell="C71" activePane="bottomRight" state="frozen"/>
      <selection pane="topRight" activeCell="B1" sqref="B1"/>
      <selection pane="bottomLeft" activeCell="A6" sqref="A6"/>
      <selection pane="bottomRight" activeCell="F93" sqref="F93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7" t="s">
        <v>171</v>
      </c>
      <c r="B3" s="147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7"/>
      <c r="B4" s="147"/>
      <c r="C4" s="89"/>
      <c r="D4" s="143" t="str">
        <f>IF(L!$A$1=1,L!S4,IF(L!$A$1=2,L!S13,L!S23))</f>
        <v>Adminstrata</v>
      </c>
      <c r="E4" s="90"/>
      <c r="F4" s="85"/>
      <c r="G4" s="85"/>
      <c r="H4" s="85"/>
      <c r="I4" s="85"/>
      <c r="J4" s="144" t="str">
        <f>IF(L!$A$1=1,L!AD4,IF(L!$A$1=2,L!AD13,L!AD23))</f>
        <v>Arsimi</v>
      </c>
      <c r="K4" s="90"/>
      <c r="L4" s="85"/>
      <c r="M4" s="85"/>
      <c r="N4" s="85"/>
      <c r="O4" s="85"/>
      <c r="P4" s="143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7"/>
      <c r="B5" s="147"/>
      <c r="C5" s="99" t="str">
        <f>IF(L!$A$1=1,L!I4,IF(L!$A$1=2,L!I13,L!I23))</f>
        <v>Gjithsejt Pagesat</v>
      </c>
      <c r="D5" s="143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5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3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6">
        <v>2019</v>
      </c>
      <c r="B6" s="91" t="str">
        <f>IF(L!$A$1=1,L!B179,IF(L!$A$1=2,L!C179,L!D179))</f>
        <v>2019 Janar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6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6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6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6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6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6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6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6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6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6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6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6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6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6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6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6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6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6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6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6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6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6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6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6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6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1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2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2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2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2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2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2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2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2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2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2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2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1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2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2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2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2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2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2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2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2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2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2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2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1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2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2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2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2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2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2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2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2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2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2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2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1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2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2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2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2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2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2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2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2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2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2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2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1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2"/>
      <c r="B85" s="91" t="str">
        <f>L!B258</f>
        <v>2025 Shkurt</v>
      </c>
      <c r="C85" s="117">
        <f t="shared" ref="C85:C93" si="62">D85+J85+P85</f>
        <v>3696831.75</v>
      </c>
      <c r="D85" s="118">
        <f t="shared" ref="D85:D95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2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2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2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2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2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2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2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2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2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2"/>
      <c r="B95" s="91" t="str">
        <f>L!B268</f>
        <v>2025 Dhjetor</v>
      </c>
      <c r="C95" s="117">
        <f t="shared" ref="C95" si="69">D95+J95+P95</f>
        <v>1154780.8299999998</v>
      </c>
      <c r="D95" s="118">
        <f t="shared" si="63"/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</sheetData>
  <sheetProtection deleteColumns="0" deleteRows="0" selectLockedCells="1" pivotTables="0" selectUnlockedCells="1"/>
  <mergeCells count="12"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J98"/>
  <sheetViews>
    <sheetView zoomScale="60" zoomScaleNormal="60" zoomScaleSheetLayoutView="70" workbookViewId="0">
      <pane xSplit="2" ySplit="3" topLeftCell="C70" activePane="bottomRight" state="frozen"/>
      <selection pane="topRight" activeCell="C1" sqref="C1"/>
      <selection pane="bottomLeft" activeCell="A9" sqref="A9"/>
      <selection pane="bottomRight" activeCell="E97" sqref="E97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3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3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3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3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3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3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3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3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3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3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3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3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3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3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3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3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3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3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3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3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3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3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3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3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3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3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8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9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9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9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9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9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9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9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9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9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9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9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0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8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9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9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9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9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9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9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9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9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9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9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9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0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8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9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9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9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9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9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9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9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9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9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9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9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0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8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9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9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9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9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9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9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9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9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9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9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9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0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8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49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9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9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9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9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49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9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9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9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49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49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50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>
      <c r="C95" s="140"/>
    </row>
    <row r="98" spans="13:13">
      <c r="M98" s="140"/>
    </row>
  </sheetData>
  <mergeCells count="8">
    <mergeCell ref="A82:A94"/>
    <mergeCell ref="A69:A81"/>
    <mergeCell ref="R33:CY33"/>
    <mergeCell ref="A56:A68"/>
    <mergeCell ref="A4:A16"/>
    <mergeCell ref="A17:A29"/>
    <mergeCell ref="A30:A42"/>
    <mergeCell ref="A43:A55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2026-01-27T07:52:39Z</dcterms:modified>
</cp:coreProperties>
</file>