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Raportet e shpenzimeve dhe të Hyrave Mujore 2025\"/>
    </mc:Choice>
  </mc:AlternateContent>
  <bookViews>
    <workbookView xWindow="-120" yWindow="-120" windowWidth="29040" windowHeight="15720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12" l="1"/>
  <c r="O94" i="12"/>
  <c r="P94" i="12"/>
  <c r="Q94" i="12"/>
  <c r="J87" i="6" l="1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94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B84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95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C95" i="6"/>
  <c r="P94" i="6"/>
  <c r="C94" i="6" s="1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/>
  <c r="P86" i="6"/>
  <c r="J86" i="6"/>
  <c r="P85" i="6"/>
  <c r="J85" i="6"/>
  <c r="P84" i="6"/>
  <c r="C93" i="6" l="1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C82" i="6" s="1"/>
  <c r="J82" i="6"/>
  <c r="B82" i="6"/>
  <c r="P81" i="6"/>
  <c r="J81" i="6"/>
  <c r="B81" i="6"/>
  <c r="P80" i="6"/>
  <c r="J80" i="6"/>
  <c r="C80" i="6" s="1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1" i="6" l="1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B6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<sst xmlns="http://schemas.openxmlformats.org/spreadsheetml/2006/main" count="1024" uniqueCount="952">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</sst>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43" fontId="0" fillId="0" borderId="0" xfId="0" applyNumberFormat="1" applyFont="1"/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96"/>
  <sheetViews>
    <sheetView tabSelected="1" zoomScale="80" zoomScaleNormal="80" zoomScaleSheetLayoutView="80" workbookViewId="0">
      <pane xSplit="2" ySplit="5" topLeftCell="C84" activePane="bottomRight" state="frozen"/>
      <selection pane="topRight" activeCell="B1" sqref="B1"/>
      <selection pane="bottomLeft" activeCell="A6" sqref="A6"/>
      <selection pane="bottomRight" activeCell="A84" sqref="A84:A95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7" t="s">
        <v>171</v>
      </c>
      <c r="B3" s="147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7"/>
      <c r="B4" s="147"/>
      <c r="C4" s="89"/>
      <c r="D4" s="143" t="str">
        <f>IF(L!$A$1=1,L!S4,IF(L!$A$1=2,L!S13,L!S23))</f>
        <v>Adminstrata</v>
      </c>
      <c r="E4" s="90"/>
      <c r="F4" s="85"/>
      <c r="G4" s="85"/>
      <c r="H4" s="85"/>
      <c r="I4" s="85"/>
      <c r="J4" s="144" t="str">
        <f>IF(L!$A$1=1,L!AD4,IF(L!$A$1=2,L!AD13,L!AD23))</f>
        <v>Arsimi</v>
      </c>
      <c r="K4" s="90"/>
      <c r="L4" s="85"/>
      <c r="M4" s="85"/>
      <c r="N4" s="85"/>
      <c r="O4" s="85"/>
      <c r="P4" s="143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7"/>
      <c r="B5" s="147"/>
      <c r="C5" s="99" t="str">
        <f>IF(L!$A$1=1,L!I4,IF(L!$A$1=2,L!I13,L!I23))</f>
        <v>Gjithsejt Pagesat</v>
      </c>
      <c r="D5" s="143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5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3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6">
        <v>2019</v>
      </c>
      <c r="B6" s="91" t="str">
        <f>IF(L!$A$1=1,L!B179,IF(L!$A$1=2,L!C179,L!D179))</f>
        <v>2019 Janar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6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6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6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6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6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6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6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6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6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6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6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6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6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6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6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6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6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6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6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6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6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6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6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6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6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1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2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2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2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2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2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2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2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2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2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2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2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1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2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2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2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2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2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2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2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2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2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2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2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1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2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2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2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2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2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2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2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2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2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2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2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1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2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2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2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2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2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2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2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2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2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2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2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1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2"/>
      <c r="B85" s="91" t="str">
        <f>L!B258</f>
        <v>2025 Shkurt</v>
      </c>
      <c r="C85" s="117">
        <f t="shared" ref="C85:C93" si="62">D85+J85+P85</f>
        <v>3696831.75</v>
      </c>
      <c r="D85" s="118">
        <f t="shared" ref="D85:D95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2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2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2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2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2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2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2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2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2"/>
      <c r="B94" s="91" t="str">
        <f>L!B267</f>
        <v xml:space="preserve">2025 Nëntor </v>
      </c>
      <c r="C94" s="117">
        <f>D94+J94+P94</f>
        <v>0</v>
      </c>
      <c r="D94" s="118">
        <f t="shared" si="63"/>
        <v>0</v>
      </c>
      <c r="E94" s="118"/>
      <c r="F94" s="118"/>
      <c r="G94" s="118"/>
      <c r="H94" s="118"/>
      <c r="I94" s="118"/>
      <c r="J94" s="119">
        <f t="shared" si="68"/>
        <v>0</v>
      </c>
      <c r="K94" s="118"/>
      <c r="L94" s="118"/>
      <c r="M94" s="118"/>
      <c r="N94" s="118"/>
      <c r="O94" s="118"/>
      <c r="P94" s="119">
        <f t="shared" si="66"/>
        <v>0</v>
      </c>
      <c r="Q94" s="118"/>
      <c r="R94" s="118"/>
      <c r="S94" s="118"/>
      <c r="T94" s="118"/>
      <c r="U94" s="118"/>
    </row>
    <row r="95" spans="1:21">
      <c r="A95" s="142"/>
      <c r="B95" s="91" t="str">
        <f>L!B268</f>
        <v>2025 Dhjetor</v>
      </c>
      <c r="C95" s="117">
        <f t="shared" ref="C95" si="69">D95+J95+P95</f>
        <v>0</v>
      </c>
      <c r="D95" s="118">
        <f t="shared" si="63"/>
        <v>0</v>
      </c>
      <c r="E95" s="118"/>
      <c r="F95" s="118"/>
      <c r="G95" s="118"/>
      <c r="H95" s="118"/>
      <c r="I95" s="118"/>
      <c r="J95" s="117">
        <f t="shared" si="68"/>
        <v>0</v>
      </c>
      <c r="K95" s="118"/>
      <c r="L95" s="118"/>
      <c r="M95" s="118"/>
      <c r="N95" s="118"/>
      <c r="O95" s="118"/>
      <c r="P95" s="119">
        <f t="shared" si="66"/>
        <v>0</v>
      </c>
      <c r="Q95" s="118"/>
      <c r="R95" s="118"/>
      <c r="S95" s="118"/>
      <c r="T95" s="118"/>
      <c r="U95" s="118"/>
    </row>
    <row r="96" spans="1:21">
      <c r="A96" s="115"/>
      <c r="B96" s="91" t="str">
        <f>L!B269</f>
        <v>Gjithsej 2025</v>
      </c>
      <c r="C96" s="117">
        <f>SUM(C84:C95)</f>
        <v>20282886.280000001</v>
      </c>
      <c r="D96" s="117">
        <f>SUM(D84:D95)</f>
        <v>10108879.08</v>
      </c>
      <c r="E96" s="117">
        <f t="shared" ref="E96:N96" si="70">SUM(E84:E95)</f>
        <v>1524029.6099999999</v>
      </c>
      <c r="F96" s="117">
        <f t="shared" si="70"/>
        <v>1797016.73</v>
      </c>
      <c r="G96" s="117">
        <f t="shared" si="70"/>
        <v>239192.84999999998</v>
      </c>
      <c r="H96" s="117">
        <f t="shared" si="70"/>
        <v>907532.93</v>
      </c>
      <c r="I96" s="117">
        <f t="shared" si="70"/>
        <v>5641106.9600000009</v>
      </c>
      <c r="J96" s="117">
        <f t="shared" si="70"/>
        <v>7697454.4500000002</v>
      </c>
      <c r="K96" s="117">
        <f t="shared" si="70"/>
        <v>6524315.7500000009</v>
      </c>
      <c r="L96" s="117">
        <f t="shared" si="70"/>
        <v>367255.58</v>
      </c>
      <c r="M96" s="117">
        <f t="shared" si="70"/>
        <v>45308.539999999994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2476552.7500000005</v>
      </c>
      <c r="Q96" s="117">
        <f t="shared" si="71"/>
        <v>1636444.69</v>
      </c>
      <c r="R96" s="117">
        <f t="shared" si="71"/>
        <v>488286.72000000003</v>
      </c>
      <c r="S96" s="117">
        <f t="shared" si="71"/>
        <v>67547.73</v>
      </c>
      <c r="T96" s="117">
        <f t="shared" si="71"/>
        <v>76161.119999999995</v>
      </c>
      <c r="U96" s="117">
        <f t="shared" si="71"/>
        <v>208112.49</v>
      </c>
    </row>
  </sheetData>
  <sheetProtection deleteColumns="0" deleteRows="0" selectLockedCells="1" pivotTables="0" selectUnlockedCells="1"/>
  <mergeCells count="12">
    <mergeCell ref="A84:A95"/>
    <mergeCell ref="A71:A82"/>
    <mergeCell ref="A58:A69"/>
    <mergeCell ref="A45:A56"/>
    <mergeCell ref="P4:P5"/>
    <mergeCell ref="D4:D5"/>
    <mergeCell ref="J4:J5"/>
    <mergeCell ref="A32:A43"/>
    <mergeCell ref="A19:A31"/>
    <mergeCell ref="B3:B5"/>
    <mergeCell ref="A3:A5"/>
    <mergeCell ref="A6:A18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HJ98"/>
  <sheetViews>
    <sheetView zoomScale="60" zoomScaleNormal="60" zoomScaleSheetLayoutView="70" workbookViewId="0">
      <pane xSplit="2" ySplit="3" topLeftCell="C79" activePane="bottomRight" state="frozen"/>
      <selection pane="topRight" activeCell="C1" sqref="C1"/>
      <selection pane="bottomLeft" activeCell="A9" sqref="A9"/>
      <selection pane="bottomRight" activeCell="D92" sqref="D92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3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3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3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3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3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3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3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3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3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3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3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3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3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3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3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3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3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3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3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3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3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3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3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3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3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3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8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49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49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49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49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49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49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49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49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49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49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49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50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8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49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49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49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49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49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49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49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49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49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49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49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50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8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49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49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49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49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49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49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49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49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49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49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49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50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8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49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49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49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49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49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49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49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49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49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49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49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50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8">
        <v>2025</v>
      </c>
      <c r="B82" s="97" t="str">
        <f>L!B257</f>
        <v>2025 Janar</v>
      </c>
      <c r="C82" s="116">
        <f>SUM(D82:Q82)</f>
        <v>121395.53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23155</v>
      </c>
    </row>
    <row r="83" spans="1:17" s="3" customFormat="1" ht="18.75" customHeight="1">
      <c r="A83" s="149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49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49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49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49"/>
      <c r="B87" s="97" t="str">
        <f>L!B262</f>
        <v>2025 Qershor</v>
      </c>
      <c r="C87" s="116">
        <f t="shared" si="14"/>
        <v>353033.22000000003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8284.9599999999991</v>
      </c>
      <c r="Q87" s="127">
        <v>30435</v>
      </c>
    </row>
    <row r="88" spans="1:17" s="3" customFormat="1" ht="18.75" customHeight="1">
      <c r="A88" s="149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49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49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49"/>
      <c r="B91" s="97" t="str">
        <f>L!B266</f>
        <v>2025 Tetor</v>
      </c>
      <c r="C91" s="116">
        <f t="shared" si="14"/>
        <v>222775.01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0</v>
      </c>
      <c r="P91" s="124">
        <v>0</v>
      </c>
      <c r="Q91" s="127"/>
    </row>
    <row r="92" spans="1:17" s="3" customFormat="1" ht="18.75" customHeight="1">
      <c r="A92" s="149"/>
      <c r="B92" s="97" t="str">
        <f>L!B267</f>
        <v xml:space="preserve">2025 Nëntor </v>
      </c>
      <c r="C92" s="116">
        <f t="shared" si="14"/>
        <v>0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7"/>
    </row>
    <row r="93" spans="1:17" s="3" customFormat="1" ht="18.75" customHeight="1">
      <c r="A93" s="149"/>
      <c r="B93" s="97" t="str">
        <f>L!B268</f>
        <v>2025 Dhjetor</v>
      </c>
      <c r="C93" s="116">
        <f t="shared" si="14"/>
        <v>0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7"/>
    </row>
    <row r="94" spans="1:17" s="3" customFormat="1" ht="18.75" customHeight="1">
      <c r="A94" s="150"/>
      <c r="B94" s="129" t="str">
        <f>L!B269</f>
        <v>Gjithsej 2025</v>
      </c>
      <c r="C94" s="130">
        <f>SUM(C82:C93)</f>
        <v>2218230.58</v>
      </c>
      <c r="D94" s="130">
        <f t="shared" ref="D94:Q94" si="15">SUM(D82:D93)</f>
        <v>897795.66000000015</v>
      </c>
      <c r="E94" s="130">
        <f t="shared" si="15"/>
        <v>107567.16</v>
      </c>
      <c r="F94" s="130">
        <f t="shared" si="15"/>
        <v>62334.400000000001</v>
      </c>
      <c r="G94" s="130">
        <f t="shared" si="15"/>
        <v>3054.82</v>
      </c>
      <c r="H94" s="130">
        <f t="shared" si="15"/>
        <v>9070.82</v>
      </c>
      <c r="I94" s="130">
        <f t="shared" si="15"/>
        <v>12800</v>
      </c>
      <c r="J94" s="130">
        <f t="shared" si="15"/>
        <v>72083.8</v>
      </c>
      <c r="K94" s="130">
        <f t="shared" si="15"/>
        <v>58156</v>
      </c>
      <c r="L94" s="130">
        <f t="shared" si="15"/>
        <v>623799.34000000008</v>
      </c>
      <c r="M94" s="130">
        <f t="shared" si="15"/>
        <v>1414.2</v>
      </c>
      <c r="N94" s="130">
        <f t="shared" si="15"/>
        <v>57339.44</v>
      </c>
      <c r="O94" s="130">
        <f t="shared" si="15"/>
        <v>5.4</v>
      </c>
      <c r="P94" s="130">
        <f t="shared" si="15"/>
        <v>30117.539999999997</v>
      </c>
      <c r="Q94" s="130">
        <f t="shared" si="15"/>
        <v>282692</v>
      </c>
    </row>
    <row r="95" spans="1:17">
      <c r="C95" s="140"/>
    </row>
    <row r="98" spans="13:13">
      <c r="M98" s="140"/>
    </row>
  </sheetData>
  <mergeCells count="8">
    <mergeCell ref="A82:A94"/>
    <mergeCell ref="A69:A81"/>
    <mergeCell ref="R33:CY33"/>
    <mergeCell ref="A56:A68"/>
    <mergeCell ref="A4:A16"/>
    <mergeCell ref="A17:A29"/>
    <mergeCell ref="A30:A42"/>
    <mergeCell ref="A43:A55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2025-11-18T12:38:42Z</dcterms:modified>
</cp:coreProperties>
</file>