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12" l="1"/>
  <c r="O94" i="12"/>
  <c r="P94" i="12"/>
  <c r="Q94" i="12"/>
  <c r="J87" i="6" l="1"/>
  <c r="C84" i="12" l="1"/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C91" i="6" s="1"/>
  <c r="J91" i="6"/>
  <c r="P90" i="6"/>
  <c r="J90" i="6"/>
  <c r="P89" i="6"/>
  <c r="C89" i="6" s="1"/>
  <c r="J89" i="6"/>
  <c r="P88" i="6"/>
  <c r="J88" i="6"/>
  <c r="P87" i="6"/>
  <c r="C87" i="6"/>
  <c r="P86" i="6"/>
  <c r="J86" i="6"/>
  <c r="P85" i="6"/>
  <c r="J85" i="6"/>
  <c r="P84" i="6"/>
  <c r="C88" i="6" l="1"/>
  <c r="C86" i="6"/>
  <c r="P96" i="6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Q81" i="12"/>
  <c r="P81" i="12"/>
  <c r="O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P3" i="12"/>
  <c r="Q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P16" i="12"/>
  <c r="Q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P29" i="12"/>
  <c r="Q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P42" i="12"/>
  <c r="Q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O55" i="12"/>
  <c r="P55" i="12"/>
  <c r="Q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O68" i="12"/>
  <c r="P68" i="12"/>
  <c r="Q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<sst xmlns="http://schemas.openxmlformats.org/spreadsheetml/2006/main" count="1024" uniqueCount="952">
  <si>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</si>
  <si>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</si>
  <si>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</si>
  <si>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</si>
  <si>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</si>
  <si>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</si>
  <si>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</si>
  <si>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</si>
  <si>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</si>
  <si>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</si>
  <si>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</si>
  <si>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</si>
  <si>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</si>
  <si>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</si>
  <si>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</si>
  <si>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</si>
  <si>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</si>
  <si>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</si>
  <si>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</si>
  <si>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</si>
  <si>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</si>
  <si>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</si>
  <si>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</si>
  <si>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</si>
  <si>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</si>
  <si>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</si>
  <si>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</si>
  <si>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</si>
  <si>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</si>
  <si>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</si>
  <si>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</si>
  <si>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</si>
  <si>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</si>
  <si>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</si>
  <si>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</si>
  <si>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</si>
  <si>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</si>
  <si>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</si>
  <si>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</si>
  <si>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</si>
  <si>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</si>
  <si>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</si>
  <si>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</si>
  <si>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</si>
  <si>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</si>
  <si>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</si>
  <si>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</si>
  <si>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</si>
  <si>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</si>
  <si>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</si>
  <si>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</si>
  <si>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</si>
  <si>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</si>
  <si>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</si>
  <si>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</si>
  <si>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</si>
  <si>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</si>
  <si>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</si>
  <si>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</si>
  <si>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</si>
  <si>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</si>
  <si>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</si>
  <si>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</si>
  <si>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</si>
  <si>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</si>
  <si>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</si>
  <si>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</si>
  <si>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</si>
  <si>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</si>
  <si>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</si>
  <si>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</si>
  <si>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</si>
  <si>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</si>
  <si>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</si>
  <si>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</si>
  <si>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</si>
  <si>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</si>
  <si>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</si>
  <si>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</si>
  <si>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</si>
  <si>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</si>
  <si>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</si>
  <si>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</si>
  <si>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</si>
  <si>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</si>
  <si>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</si>
  <si>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</si>
  <si>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</si>
  <si>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</si>
  <si>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</si>
  <si>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</si>
  <si>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</si>
  <si>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</si>
  <si>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</si>
  <si>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</si>
  <si>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</si>
  <si>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</si>
  <si>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</si>
  <si>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</si>
  <si>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</si>
  <si>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</si>
  <si>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</si>
  <si>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</si>
  <si>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</si>
  <si>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</si>
  <si>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</si>
  <si>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</si>
  <si>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</si>
  <si>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</si>
  <si>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</si>
  <si>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</si>
  <si>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</si>
  <si>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</si>
  <si>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</si>
  <si>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</si>
  <si>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</si>
  <si>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</si>
  <si>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</si>
  <si>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</si>
  <si>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</si>
  <si>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</si>
  <si>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</si>
  <si>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</si>
  <si>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</si>
  <si>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</si>
  <si>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</si>
  <si>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</si>
  <si>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</si>
  <si>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</si>
  <si>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</si>
  <si>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</si>
  <si>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</si>
  <si>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</si>
  <si>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</si>
  <si>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</si>
  <si>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</si>
  <si>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</si>
  <si>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</si>
  <si>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</si>
  <si>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</si>
  <si>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</si>
  <si>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</si>
  <si>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</si>
  <si>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</si>
  <si>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</si>
  <si>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</si>
  <si>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</si>
  <si>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</si>
  <si>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</si>
  <si>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</si>
  <si>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</si>
  <si>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</si>
  <si>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</si>
  <si>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</si>
  <si>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</si>
  <si>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</si>
  <si>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</si>
  <si>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</si>
  <si>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</si>
  <si>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</si>
  <si>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</si>
  <si>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</si>
  <si>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</si>
  <si>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</si>
  <si>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</si>
  <si>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</si>
  <si>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</si>
  <si>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</si>
  <si>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</si>
  <si>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</si>
  <si>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</si>
  <si>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</si>
  <si>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</si>
  <si>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</si>
  <si>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</si>
  <si>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</si>
  <si>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</si>
  <si>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</si>
  <si>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</si>
  <si>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</si>
  <si>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</si>
  <si>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</si>
  <si>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</si>
  <si>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</si>
  <si>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</si>
  <si>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</si>
  <si>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</si>
  <si>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</si>
  <si>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</si>
  <si>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</si>
  <si>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</si>
  <si>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</si>
  <si>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</si>
  <si>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</si>
  <si>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</si>
  <si>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</si>
  <si>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</si>
  <si>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</si>
  <si>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</si>
  <si>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</si>
  <si>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</si>
  <si>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</si>
  <si>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</si>
  <si>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</si>
  <si>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</si>
  <si>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</si>
  <si>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</si>
  <si>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</si>
  <si>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</si>
  <si>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</si>
  <si>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</si>
  <si>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</si>
  <si>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</si>
  <si>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</si>
  <si>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</si>
  <si>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</si>
  <si>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</si>
  <si>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</si>
  <si>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</si>
  <si>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</si>
  <si>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</si>
  <si>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</si>
  <si>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</si>
  <si>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</si>
  <si>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</si>
  <si>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</si>
  <si>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</si>
  <si>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</si>
  <si>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</si>
  <si>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</si>
  <si>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</si>
  <si>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</si>
  <si>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</si>
  <si>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</si>
  <si>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</si>
  <si>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</si>
  <si>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</si>
  <si>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</si>
  <si>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</si>
  <si>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</si>
  <si>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</si>
  <si>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</si>
  <si>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</si>
  <si>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</si>
  <si>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</si>
  <si>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</si>
  <si>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</si>
  <si>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</si>
  <si>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</si>
  <si>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</si>
  <si>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</si>
  <si>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</si>
  <si>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</si>
  <si>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</si>
  <si>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</si>
  <si>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</si>
  <si>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</si>
  <si>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</si>
  <si>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</si>
  <si>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</si>
  <si>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</si>
  <si>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</si>
  <si>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</si>
  <si>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</si>
  <si>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</si>
  <si>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</si>
  <si>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</si>
  <si>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</si>
  <si>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</si>
  <si>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</si>
  <si>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</si>
  <si>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</si>
  <si>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</si>
  <si>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</si>
  <si>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</si>
  <si>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</si>
  <si>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</si>
  <si>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</si>
  <si>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</si>
  <si>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</si>
  <si>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</si>
  <si>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</si>
  <si>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</si>
  <si>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</si>
  <si>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</si>
  <si>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</si>
  <si>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</si>
  <si>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</si>
  <si>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</si>
  <si>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</si>
  <si>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</si>
  <si>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</si>
  <si>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</si>
  <si>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</si>
  <si>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</si>
  <si>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</si>
  <si>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</si>
  <si>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</si>
  <si>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</si>
  <si>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</si>
  <si>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</si>
  <si>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</si>
  <si>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</si>
  <si>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</si>
  <si>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</si>
  <si>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</si>
  <si>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</si>
  <si>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</si>
  <si>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</si>
  <si>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</si>
  <si>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</si>
  <si>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</si>
  <si>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</si>
  <si>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</si>
  <si>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</si>
  <si>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</si>
  <si>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</si>
  <si>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</si>
  <si>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</si>
  <si>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</si>
  <si>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</si>
  <si>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</si>
  <si>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</si>
  <si>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</si>
  <si>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</si>
  <si>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</si>
  <si>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</si>
  <si>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</si>
  <si>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</si>
  <si>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</si>
  <si>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</si>
  <si>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</si>
  <si>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</si>
  <si>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</si>
  <si>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</si>
  <si>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</si>
  <si>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</si>
  <si>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</si>
  <si>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</si>
  <si>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</si>
  <si>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</si>
  <si>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</si>
  <si>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</si>
  <si>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</si>
  <si>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</si>
  <si>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</si>
  <si>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</si>
  <si>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</si>
  <si>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</si>
  <si>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</si>
  <si>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</si>
  <si>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</si>
  <si>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</si>
  <si>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</si>
  <si>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</si>
  <si>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</si>
  <si>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</si>
  <si>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</si>
  <si>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</si>
  <si>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</si>
  <si>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</si>
  <si>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</si>
  <si>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</si>
  <si>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</si>
  <si>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</si>
  <si>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</si>
  <si>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</si>
  <si>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</si>
  <si>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</si>
  <si>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</si>
  <si>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</si>
  <si>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</si>
  <si>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</si>
  <si>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</si>
  <si>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</si>
  <si>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</si>
  <si>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</si>
  <si>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</si>
  <si>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</si>
  <si>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</si>
  <si>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</si>
  <si>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</si>
  <si>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</si>
  <si>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</si>
  <si>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</si>
  <si>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</si>
  <si>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</si>
  <si>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</si>
  <si>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</si>
  <si>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</si>
  <si>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</si>
  <si>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</si>
  <si>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</si>
  <si>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</si>
  <si>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</si>
  <si>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</si>
  <si>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</si>
  <si>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</si>
  <si>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</si>
  <si>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</si>
  <si>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</si>
  <si>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</si>
  <si>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</si>
  <si>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</si>
  <si>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</si>
  <si>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</si>
  <si>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</si>
  <si>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</si>
  <si>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</si>
  <si>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</si>
  <si>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</si>
  <si>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</si>
  <si>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</si>
  <si>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</si>
  <si>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</si>
  <si>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</si>
  <si>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</si>
  <si>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</si>
  <si>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</si>
  <si>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</si>
  <si>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</si>
  <si>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</si>
  <si>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</si>
  <si>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</si>
  <si>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</si>
  <si>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</si>
  <si>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</si>
  <si>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</si>
  <si>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</si>
  <si>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</si>
  <si>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</si>
  <si>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</si>
  <si>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</si>
  <si>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</si>
  <si>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</si>
  <si>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</si>
  <si>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</si>
  <si>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</si>
  <si>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</si>
  <si>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</si>
  <si>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</si>
  <si>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</si>
  <si>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</si>
  <si>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</si>
  <si>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</si>
  <si>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</si>
  <si>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</si>
  <si>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</si>
  <si>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</si>
  <si>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</si>
  <si>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</si>
  <si>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</si>
  <si>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</si>
  <si>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</si>
  <si>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</si>
  <si>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</si>
  <si>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</si>
  <si>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</si>
  <si>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</si>
  <si>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</si>
  <si>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</si>
  <si>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</si>
  <si>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</si>
  <si>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</si>
  <si>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</si>
  <si>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</si>
  <si>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</si>
  <si>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</si>
  <si>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</si>
  <si>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</si>
  <si>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</si>
  <si>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</si>
  <si>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</si>
  <si>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</si>
  <si>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</si>
  <si>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</si>
  <si>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</si>
  <si>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</si>
  <si>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</si>
  <si>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</si>
  <si>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</si>
  <si>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</si>
  <si>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</si>
  <si>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</si>
  <si>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</si>
  <si>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</si>
  <si>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</si>
  <si>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</si>
  <si>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</si>
  <si>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</si>
  <si>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</si>
  <si>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</si>
  <si>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</si>
  <si>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</si>
  <si>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</si>
  <si>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</si>
  <si>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</si>
  <si>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</si>
  <si>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</si>
  <si>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</si>
  <si>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</si>
  <si>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</si>
  <si>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</si>
  <si>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</si>
  <si>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</si>
  <si>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</si>
  <si>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</si>
  <si>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</si>
  <si>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</si>
  <si>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</si>
  <si>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</si>
  <si>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</si>
  <si>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</si>
  <si>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</si>
  <si>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</si>
  <si>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</si>
  <si>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</si>
  <si>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</si>
  <si>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</si>
  <si>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</si>
  <si>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</si>
  <si>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</si>
  <si>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</si>
  <si>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</si>
  <si>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</si>
  <si>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</si>
  <si>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</si>
  <si>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</si>
  <si>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</si>
  <si>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</si>
  <si>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</si>
  <si>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</si>
  <si>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</si>
  <si>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</si>
  <si>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</si>
  <si>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</si>
  <si>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</si>
  <si>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</si>
  <si>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</si>
  <si>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</si>
  <si>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</si>
  <si>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</si>
  <si>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</si>
  <si>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</si>
  <si>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</si>
  <si>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</si>
  <si>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</si>
  <si>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</si>
  <si>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</si>
  <si>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</si>
  <si>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</si>
  <si>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</si>
  <si>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</si>
  <si>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</si>
  <si>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</si>
  <si>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</si>
  <si>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</si>
  <si>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</si>
  <si>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</si>
  <si>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</si>
  <si>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</si>
  <si>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</si>
  <si>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</si>
  <si>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</si>
  <si>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</si>
  <si>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</si>
  <si>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</si>
  <si>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</si>
  <si>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</si>
  <si>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</si>
  <si>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</si>
  <si>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</si>
  <si>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</si>
  <si>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</si>
  <si>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</si>
  <si>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</si>
  <si>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</si>
  <si>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</si>
  <si>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</si>
  <si>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</si>
  <si>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</si>
  <si>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</si>
  <si>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</si>
  <si>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</si>
  <si>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</si>
  <si>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</si>
  <si>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</si>
  <si>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</si>
  <si>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</si>
  <si>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</si>
  <si>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</si>
  <si>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</si>
  <si>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</si>
  <si>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</si>
  <si>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</si>
  <si>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</si>
  <si>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</si>
  <si>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</si>
  <si>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</si>
  <si>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</si>
  <si>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</si>
  <si>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</si>
  <si>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</si>
  <si>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</si>
  <si>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</si>
  <si>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</si>
  <si>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</si>
  <si>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</si>
  <si>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</si>
  <si>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</si>
  <si>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</si>
  <si>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</si>
  <si>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</si>
  <si>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</si>
  <si>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</si>
  <si>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</si>
  <si>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</si>
  <si>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</si>
  <si>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</si>
  <si>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</si>
  <si>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</si>
  <si>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</si>
  <si>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</si>
  <si>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</si>
  <si>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</si>
  <si>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</si>
  <si>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</si>
  <si>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</si>
  <si>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</si>
  <si>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</si>
  <si>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</si>
  <si>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</si>
  <si>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</si>
  <si>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</si>
  <si>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</si>
  <si>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</si>
  <si>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</si>
  <si>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</si>
  <si>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</si>
  <si>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</si>
  <si>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</si>
  <si>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</si>
  <si>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</si>
  <si>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</si>
  <si>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</si>
  <si>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</si>
  <si>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</si>
  <si>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</si>
  <si>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</si>
  <si>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</si>
  <si>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</si>
  <si>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</si>
  <si>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</si>
  <si>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</si>
  <si>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</si>
  <si>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</si>
  <si>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</si>
  <si>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</si>
  <si>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</si>
  <si>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</si>
  <si>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</si>
  <si>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</si>
  <si>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</si>
  <si>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</si>
  <si>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</si>
  <si>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</si>
  <si>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</si>
  <si>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</si>
  <si>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</si>
  <si>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</si>
  <si>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</si>
  <si>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</si>
  <si>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</si>
  <si>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</si>
  <si>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</si>
  <si>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</si>
  <si>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</si>
  <si>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</si>
  <si>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</si>
  <si>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</si>
  <si>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</si>
  <si>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</si>
  <si>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</si>
  <si>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</si>
  <si>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</si>
  <si>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</si>
  <si>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</si>
  <si>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</si>
  <si>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</si>
  <si>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</si>
  <si>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</si>
  <si>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</si>
  <si>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</si>
  <si>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</si>
  <si>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</si>
  <si>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</si>
  <si>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</si>
  <si>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</si>
  <si>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</si>
  <si>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</si>
  <si>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</si>
  <si>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</si>
  <si>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</si>
  <si>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</si>
  <si>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</si>
  <si>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</si>
  <si>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</si>
  <si>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</si>
  <si>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</si>
  <si>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</si>
  <si>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</si>
  <si>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</si>
  <si>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</si>
  <si>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</si>
  <si>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</si>
  <si>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</si>
  <si>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</si>
  <si>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</si>
  <si>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</si>
  <si>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</si>
  <si>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</si>
  <si>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</si>
  <si>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</si>
  <si>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</si>
  <si>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</si>
  <si>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</si>
  <si>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</si>
  <si>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</si>
  <si>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</si>
  <si>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</si>
  <si>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</si>
  <si>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</si>
  <si>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</si>
  <si>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</si>
  <si>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</si>
  <si>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</si>
  <si>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</si>
  <si>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</si>
  <si>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</si>
  <si>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</si>
  <si>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</si>
  <si>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</si>
  <si>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</si>
  <si>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</si>
  <si>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</si>
  <si>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</si>
  <si>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</si>
  <si>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</si>
  <si>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</si>
  <si>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</si>
  <si>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</si>
  <si>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</si>
  <si>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</si>
  <si>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</si>
  <si>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</si>
  <si>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</si>
  <si>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</si>
  <si>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</si>
  <si>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</si>
  <si>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</si>
  <si>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</si>
  <si>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</si>
  <si>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</si>
  <si>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</si>
  <si>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</si>
  <si>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</si>
  <si>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</si>
  <si>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</si>
  <si>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</si>
  <si>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</si>
  <si>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</si>
  <si>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</si>
  <si>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</si>
  <si>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</si>
  <si>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</si>
  <si>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</si>
  <si>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</si>
  <si>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</si>
  <si>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</si>
  <si>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</si>
  <si>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</si>
  <si>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</si>
  <si>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</si>
  <si>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</si>
  <si>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</si>
  <si>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</si>
  <si>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</si>
  <si>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</si>
  <si>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</si>
  <si>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</si>
  <si>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</si>
  <si>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</si>
  <si>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</si>
  <si>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</si>
  <si>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</si>
  <si>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</si>
  <si>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</si>
  <si>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</si>
  <si>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</si>
  <si>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</si>
  <si>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</si>
  <si>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</si>
  <si>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</si>
  <si>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</si>
  <si>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</si>
  <si>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</si>
  <si>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</si>
  <si>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</si>
  <si>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</si>
  <si>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</si>
  <si>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</si>
  <si>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</si>
  <si>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</si>
  <si>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</si>
  <si>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</si>
  <si>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</si>
  <si>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</si>
  <si>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</si>
  <si>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</si>
  <si>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</si>
  <si>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</si>
  <si>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</si>
  <si>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</si>
  <si>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</si>
  <si>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</si>
  <si>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</si>
  <si>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</si>
  <si>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</si>
  <si>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</si>
  <si>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</si>
  <si>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</si>
  <si>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</si>
  <si>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</si>
  <si>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</si>
  <si>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</si>
  <si>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</si>
  <si>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</si>
  <si>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</si>
  <si>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</si>
  <si>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</si>
  <si>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</si>
  <si>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</si>
  <si>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</si>
  <si>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</si>
  <si>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</si>
  <si>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</si>
  <si>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</si>
  <si>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</si>
  <si>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</si>
  <si>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</si>
  <si>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</si>
  <si>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</si>
  <si>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</si>
  <si>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</si>
  <si>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</si>
  <si>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</si>
  <si>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</si>
  <si>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</si>
  <si>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</si>
  <si>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</si>
  <si>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</si>
  <si>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</si>
  <si>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</si>
  <si>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</si>
  <si>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</si>
  <si>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</si>
  <si>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</si>
  <si>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</si>
  <si>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</si>
  <si>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</si>
  <si>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</si>
  <si>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</si>
  <si>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</si>
  <si>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</si>
  <si>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</si>
  <si>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</si>
  <si>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</si>
  <si>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</si>
  <si>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</si>
  <si>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</si>
  <si>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</si>
  <si>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</si>
  <si>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</si>
  <si>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</si>
  <si>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</si>
  <si>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</si>
  <si>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</si>
  <si>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</si>
  <si>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</si>
  <si>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</si>
  <si>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</si>
  <si>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</si>
  <si>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</si>
  <si>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</si>
  <si>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</si>
  <si>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</si>
  <si>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</si>
  <si>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</si>
  <si>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</si>
  <si>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</si>
  <si>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</si>
  <si>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</si>
  <si>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</si>
  <si>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</si>
  <si>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</si>
  <si>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</si>
  <si>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</si>
  <si>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</si>
  <si>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</si>
  <si>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</si>
  <si>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</si>
  <si>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</si>
  <si>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</si>
  <si>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</si>
  <si>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</si>
  <si>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</si>
  <si>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</si>
  <si>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</si>
  <si>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</si>
  <si>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</si>
  <si>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</si>
  <si>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</si>
  <si>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</si>
  <si>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</si>
  <si>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</si>
  <si>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</si>
  <si>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</si>
  <si>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</si>
  <si>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</si>
  <si>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</si>
  <si>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</si>
  <si>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</si>
  <si>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</si>
  <si>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</si>
  <si>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</si>
  <si>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</si>
  <si>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</si>
  <si>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</si>
  <si>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</si>
  <si>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</si>
  <si>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</si>
  <si>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</si>
  <si>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</si>
  <si>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</si>
  <si>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</si>
  <si>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</si>
  <si>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</si>
  <si>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</si>
  <si>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</si>
  <si>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</si>
  <si>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</si>
  <si>
    <t>Të hyrat nga grantet e përcaktuara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</si>
</sst>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tabSelected="1" zoomScale="80" zoomScaleNormal="80" zoomScaleSheetLayoutView="80" workbookViewId="0">
      <pane xSplit="2" ySplit="5" topLeftCell="C66" activePane="bottomRight" state="frozen"/>
      <selection pane="topRight" activeCell="B1" sqref="B1"/>
      <selection pane="bottomLeft" activeCell="A6" sqref="A6"/>
      <selection pane="bottomRight" activeCell="A84" sqref="A84:A9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3.8554687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0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1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1"/>
      <c r="B86" s="91" t="str">
        <f>L!B259</f>
        <v xml:space="preserve">2025 Mars </v>
      </c>
      <c r="C86" s="117">
        <f t="shared" si="62"/>
        <v>3047691.01</v>
      </c>
      <c r="D86" s="118">
        <f t="shared" si="63"/>
        <v>1710786.4899999998</v>
      </c>
      <c r="E86" s="118">
        <v>142367.26999999999</v>
      </c>
      <c r="F86" s="118">
        <v>463931.56</v>
      </c>
      <c r="G86" s="118">
        <v>19933.2</v>
      </c>
      <c r="H86" s="118">
        <v>54310.21</v>
      </c>
      <c r="I86" s="118">
        <v>1030244.25</v>
      </c>
      <c r="J86" s="119">
        <f t="shared" ref="J86" si="65">SUM(K86:O86)</f>
        <v>996438.34</v>
      </c>
      <c r="K86" s="118">
        <v>621062.36</v>
      </c>
      <c r="L86" s="118">
        <v>62727.88</v>
      </c>
      <c r="M86" s="118">
        <v>5750.74</v>
      </c>
      <c r="N86" s="118">
        <v>0</v>
      </c>
      <c r="O86" s="118">
        <v>306897.36</v>
      </c>
      <c r="P86" s="119">
        <f>SUM(Q86:U86)</f>
        <v>340466.18000000005</v>
      </c>
      <c r="Q86" s="118">
        <v>154048.75</v>
      </c>
      <c r="R86" s="118">
        <v>60317.73</v>
      </c>
      <c r="S86" s="118">
        <v>7231.72</v>
      </c>
      <c r="T86" s="118">
        <v>7867.98</v>
      </c>
      <c r="U86" s="118">
        <v>111000</v>
      </c>
    </row>
    <row r="87" spans="1:21">
      <c r="A87" s="141"/>
      <c r="B87" s="91" t="str">
        <f>L!B260</f>
        <v>2025 Prill</v>
      </c>
      <c r="C87" s="117">
        <f t="shared" si="62"/>
        <v>1987908.05</v>
      </c>
      <c r="D87" s="118">
        <f t="shared" si="63"/>
        <v>1093264.49</v>
      </c>
      <c r="E87" s="118">
        <v>148117.06</v>
      </c>
      <c r="F87" s="118">
        <v>102552.88</v>
      </c>
      <c r="G87" s="118">
        <v>23569.47</v>
      </c>
      <c r="H87" s="118">
        <v>79801.13</v>
      </c>
      <c r="I87" s="118">
        <v>739223.95</v>
      </c>
      <c r="J87" s="119">
        <f>SUM(K87:O87)</f>
        <v>677488.61</v>
      </c>
      <c r="K87" s="118">
        <v>627599.16</v>
      </c>
      <c r="L87" s="118">
        <v>43894.23</v>
      </c>
      <c r="M87" s="118">
        <v>5995.22</v>
      </c>
      <c r="N87" s="118"/>
      <c r="O87" s="118"/>
      <c r="P87" s="119">
        <f t="shared" ref="P87:P95" si="66">SUM(Q87:U87)</f>
        <v>217154.95</v>
      </c>
      <c r="Q87" s="118">
        <v>152561.70000000001</v>
      </c>
      <c r="R87" s="118">
        <v>29941.49</v>
      </c>
      <c r="S87" s="118">
        <v>6558.62</v>
      </c>
      <c r="T87" s="118">
        <v>28093.14</v>
      </c>
      <c r="U87" s="118"/>
    </row>
    <row r="88" spans="1:21">
      <c r="A88" s="141"/>
      <c r="B88" s="91" t="str">
        <f>L!B261</f>
        <v>2025 Maj</v>
      </c>
      <c r="C88" s="117">
        <f t="shared" si="62"/>
        <v>2538982.92</v>
      </c>
      <c r="D88" s="118">
        <f t="shared" si="63"/>
        <v>1442254.5499999998</v>
      </c>
      <c r="E88" s="118">
        <v>143526.48000000001</v>
      </c>
      <c r="F88" s="118">
        <v>310844.98</v>
      </c>
      <c r="G88" s="118">
        <v>57600</v>
      </c>
      <c r="H88" s="118">
        <v>183230</v>
      </c>
      <c r="I88" s="118">
        <v>747053.09</v>
      </c>
      <c r="J88" s="119">
        <f>SUM(K88:O88)</f>
        <v>660654.45000000007</v>
      </c>
      <c r="K88" s="118">
        <v>630392.29</v>
      </c>
      <c r="L88" s="118">
        <v>25501.15</v>
      </c>
      <c r="M88" s="118">
        <v>3829.26</v>
      </c>
      <c r="N88" s="118">
        <v>0</v>
      </c>
      <c r="O88" s="118">
        <v>931.75</v>
      </c>
      <c r="P88" s="119">
        <f t="shared" si="66"/>
        <v>436073.92</v>
      </c>
      <c r="Q88" s="118">
        <v>165284.65</v>
      </c>
      <c r="R88" s="118">
        <v>213484.91</v>
      </c>
      <c r="S88" s="118">
        <v>16513.36</v>
      </c>
      <c r="T88" s="118">
        <v>2000</v>
      </c>
      <c r="U88" s="118">
        <v>38791</v>
      </c>
    </row>
    <row r="89" spans="1:21">
      <c r="A89" s="141"/>
      <c r="B89" s="91" t="str">
        <f>L!B262</f>
        <v>2025 Qershor</v>
      </c>
      <c r="C89" s="117">
        <f t="shared" si="62"/>
        <v>0</v>
      </c>
      <c r="D89" s="118">
        <f t="shared" si="63"/>
        <v>0</v>
      </c>
      <c r="E89" s="118"/>
      <c r="F89" s="118"/>
      <c r="G89" s="118"/>
      <c r="H89" s="118"/>
      <c r="I89" s="118"/>
      <c r="J89" s="119">
        <f>SUM(K89:O89)</f>
        <v>0</v>
      </c>
      <c r="K89" s="118"/>
      <c r="L89" s="118"/>
      <c r="M89" s="118"/>
      <c r="N89" s="118"/>
      <c r="O89" s="118"/>
      <c r="P89" s="119">
        <f t="shared" si="66"/>
        <v>0</v>
      </c>
      <c r="Q89" s="118"/>
      <c r="R89" s="118"/>
      <c r="S89" s="118"/>
      <c r="T89" s="118"/>
      <c r="U89" s="118"/>
    </row>
    <row r="90" spans="1:21">
      <c r="A90" s="141"/>
      <c r="B90" s="91" t="str">
        <f>L!B263</f>
        <v>2025 Korrik</v>
      </c>
      <c r="C90" s="117">
        <f t="shared" si="62"/>
        <v>0</v>
      </c>
      <c r="D90" s="118">
        <f t="shared" si="63"/>
        <v>0</v>
      </c>
      <c r="E90" s="118"/>
      <c r="F90" s="118"/>
      <c r="G90" s="118"/>
      <c r="H90" s="118"/>
      <c r="I90" s="118"/>
      <c r="J90" s="119">
        <f t="shared" ref="J90" si="67">SUM(K90:O90)</f>
        <v>0</v>
      </c>
      <c r="K90" s="118"/>
      <c r="L90" s="118"/>
      <c r="M90" s="118"/>
      <c r="N90" s="118"/>
      <c r="O90" s="118"/>
      <c r="P90" s="119">
        <f t="shared" si="66"/>
        <v>0</v>
      </c>
      <c r="Q90" s="118"/>
      <c r="R90" s="118"/>
      <c r="S90" s="118"/>
      <c r="T90" s="118"/>
      <c r="U90" s="118"/>
    </row>
    <row r="91" spans="1:21">
      <c r="A91" s="141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1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1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1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1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12218136.85</v>
      </c>
      <c r="D96" s="117">
        <f>SUM(D84:D95)</f>
        <v>6642288.1799999997</v>
      </c>
      <c r="E96" s="117">
        <f t="shared" ref="E96:N96" si="70">SUM(E84:E95)</f>
        <v>732103.53</v>
      </c>
      <c r="F96" s="117">
        <f t="shared" si="70"/>
        <v>1373124.83</v>
      </c>
      <c r="G96" s="117">
        <f t="shared" si="70"/>
        <v>143100</v>
      </c>
      <c r="H96" s="117">
        <f t="shared" si="70"/>
        <v>398586.92000000004</v>
      </c>
      <c r="I96" s="117">
        <f t="shared" si="70"/>
        <v>3995372.9000000004</v>
      </c>
      <c r="J96" s="117">
        <f t="shared" si="70"/>
        <v>4050457.42</v>
      </c>
      <c r="K96" s="117">
        <f t="shared" si="70"/>
        <v>3134338.97</v>
      </c>
      <c r="L96" s="117">
        <f t="shared" si="70"/>
        <v>237927.91</v>
      </c>
      <c r="M96" s="117">
        <f t="shared" si="70"/>
        <v>23350.129999999997</v>
      </c>
      <c r="N96" s="117">
        <f t="shared" si="70"/>
        <v>0</v>
      </c>
      <c r="O96" s="117">
        <f>SUM(O84:O95)</f>
        <v>654840.40999999992</v>
      </c>
      <c r="P96" s="117">
        <f t="shared" ref="P96:U96" si="71">SUM(P84:P95)</f>
        <v>1525391.25</v>
      </c>
      <c r="Q96" s="117">
        <f t="shared" si="71"/>
        <v>780854.3</v>
      </c>
      <c r="R96" s="117">
        <f t="shared" si="71"/>
        <v>453718.26</v>
      </c>
      <c r="S96" s="117">
        <f t="shared" si="71"/>
        <v>37745.08</v>
      </c>
      <c r="T96" s="117">
        <f t="shared" si="71"/>
        <v>44961.119999999995</v>
      </c>
      <c r="U96" s="117">
        <f t="shared" si="71"/>
        <v>208112.49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J94"/>
  <sheetViews>
    <sheetView zoomScale="60" zoomScaleNormal="60" zoomScaleSheetLayoutView="70" workbookViewId="0">
      <pane xSplit="2" ySplit="3" topLeftCell="C64" activePane="bottomRight" state="frozen"/>
      <selection pane="topRight" activeCell="C1" sqref="C1"/>
      <selection pane="bottomLeft" activeCell="A9" sqref="A9"/>
      <selection pane="bottomRight" activeCell="N73" sqref="N73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5" width="17" style="1" customWidth="1"/>
    <col min="16" max="16" width="14.7109375" style="3" customWidth="1"/>
    <col min="17" max="17" width="22.28515625" style="72" bestFit="1" customWidth="1"/>
    <col min="18" max="18" width="10.85546875" style="1" bestFit="1" customWidth="1"/>
    <col min="19" max="16384" width="9.140625" style="1"/>
  </cols>
  <sheetData>
    <row r="1" spans="1:17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09"/>
      <c r="P1" s="111"/>
    </row>
    <row r="2" spans="1:17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Q2" s="72"/>
    </row>
    <row r="3" spans="1:17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951</v>
      </c>
      <c r="O3" s="103" t="s">
        <v>876</v>
      </c>
      <c r="P3" s="94" t="str">
        <f>IF(L!$A$1=1,L!P35,IF(L!$A$1=2,L!P36,L!P37))</f>
        <v>Gjobat e gjykatave</v>
      </c>
      <c r="Q3" s="94" t="str">
        <f>IF(L!$A$1=1,L!Q35,IF(L!$A$1=2,L!P36,L!P37))</f>
        <v>Gjobat e trafikut</v>
      </c>
    </row>
    <row r="4" spans="1:17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SUM(D4:Q4)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38"/>
      <c r="P4" s="122">
        <v>1870</v>
      </c>
      <c r="Q4" s="122">
        <v>10566</v>
      </c>
    </row>
    <row r="5" spans="1:17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SUM(D5:Q5)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38"/>
      <c r="P5" s="122">
        <v>1342.7</v>
      </c>
      <c r="Q5" s="122">
        <v>13285</v>
      </c>
    </row>
    <row r="6" spans="1:17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38"/>
      <c r="P6" s="122">
        <v>1797.3</v>
      </c>
      <c r="Q6" s="122">
        <v>10115</v>
      </c>
    </row>
    <row r="7" spans="1:17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38"/>
      <c r="P7" s="122">
        <v>1915</v>
      </c>
      <c r="Q7" s="122">
        <v>13920</v>
      </c>
    </row>
    <row r="8" spans="1:17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38"/>
      <c r="P8" s="122">
        <v>3195</v>
      </c>
      <c r="Q8" s="122">
        <v>13956</v>
      </c>
    </row>
    <row r="9" spans="1:17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38"/>
      <c r="P9" s="122">
        <v>730</v>
      </c>
      <c r="Q9" s="122">
        <v>10736</v>
      </c>
    </row>
    <row r="10" spans="1:17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38"/>
      <c r="P10" s="122">
        <v>2555</v>
      </c>
      <c r="Q10" s="122">
        <v>17625</v>
      </c>
    </row>
    <row r="11" spans="1:17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38"/>
      <c r="P11" s="122">
        <v>1540</v>
      </c>
      <c r="Q11" s="122">
        <v>22063</v>
      </c>
    </row>
    <row r="12" spans="1:17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38"/>
      <c r="P12" s="122">
        <v>1070</v>
      </c>
      <c r="Q12" s="122">
        <v>16845</v>
      </c>
    </row>
    <row r="13" spans="1:17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38"/>
      <c r="P13" s="122">
        <v>1965</v>
      </c>
      <c r="Q13" s="122">
        <v>18901</v>
      </c>
    </row>
    <row r="14" spans="1:17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38"/>
      <c r="P14" s="122">
        <v>295</v>
      </c>
      <c r="Q14" s="122">
        <v>16286</v>
      </c>
    </row>
    <row r="15" spans="1:17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38"/>
      <c r="P15" s="122">
        <v>479</v>
      </c>
      <c r="Q15" s="122">
        <v>21890.5</v>
      </c>
    </row>
    <row r="16" spans="1:17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Q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/>
      <c r="P16" s="123">
        <f t="shared" si="1"/>
        <v>18754</v>
      </c>
      <c r="Q16" s="123">
        <f t="shared" si="1"/>
        <v>186188.5</v>
      </c>
    </row>
    <row r="17" spans="1:18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SUM(D17:Q17)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38"/>
      <c r="P17" s="122">
        <v>20</v>
      </c>
      <c r="Q17" s="122">
        <v>20595</v>
      </c>
    </row>
    <row r="18" spans="1:18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SUM(D18:Q18)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38"/>
      <c r="P18" s="122">
        <v>40</v>
      </c>
      <c r="Q18" s="122">
        <v>18945</v>
      </c>
    </row>
    <row r="19" spans="1:18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38"/>
      <c r="P19" s="122">
        <v>280</v>
      </c>
      <c r="Q19" s="122">
        <v>12216</v>
      </c>
    </row>
    <row r="20" spans="1:18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38"/>
      <c r="P20" s="122">
        <v>0</v>
      </c>
      <c r="Q20" s="122">
        <v>1610</v>
      </c>
    </row>
    <row r="21" spans="1:18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38"/>
      <c r="P21" s="122">
        <v>0</v>
      </c>
      <c r="Q21" s="122">
        <v>5465</v>
      </c>
    </row>
    <row r="22" spans="1:18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38"/>
      <c r="P22" s="122">
        <v>270</v>
      </c>
      <c r="Q22" s="122">
        <v>14405</v>
      </c>
    </row>
    <row r="23" spans="1:18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38"/>
      <c r="P23" s="122">
        <v>140</v>
      </c>
      <c r="Q23" s="122">
        <v>20510</v>
      </c>
    </row>
    <row r="24" spans="1:18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38"/>
      <c r="P24" s="122">
        <v>90</v>
      </c>
      <c r="Q24" s="122">
        <v>21697.5</v>
      </c>
    </row>
    <row r="25" spans="1:18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38"/>
      <c r="P25" s="122">
        <v>831</v>
      </c>
      <c r="Q25" s="122">
        <v>24864.5</v>
      </c>
    </row>
    <row r="26" spans="1:18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38"/>
      <c r="P26" s="122">
        <v>941.1</v>
      </c>
      <c r="Q26" s="122">
        <v>22627.5</v>
      </c>
    </row>
    <row r="27" spans="1:18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38"/>
      <c r="P27" s="122">
        <v>1100</v>
      </c>
      <c r="Q27" s="122">
        <v>22044</v>
      </c>
    </row>
    <row r="28" spans="1:18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38"/>
      <c r="P28" s="122">
        <v>1650</v>
      </c>
      <c r="Q28" s="122">
        <v>22386</v>
      </c>
    </row>
    <row r="29" spans="1:18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Q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/>
      <c r="P29" s="123">
        <f t="shared" si="3"/>
        <v>5362.1</v>
      </c>
      <c r="Q29" s="123">
        <f t="shared" si="3"/>
        <v>207365.5</v>
      </c>
      <c r="R29" s="113"/>
    </row>
    <row r="30" spans="1:18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SUM(D30:Q30)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/>
      <c r="P30" s="125">
        <v>1401.1</v>
      </c>
      <c r="Q30" s="126">
        <v>20025</v>
      </c>
    </row>
    <row r="31" spans="1:18" s="3" customFormat="1" ht="18.75" hidden="1" customHeight="1">
      <c r="A31" s="148"/>
      <c r="B31" s="97" t="str">
        <f>IF(L!$A$1=1,L!B206,IF(L!$A$1=2,L!C206,L!D206))</f>
        <v>2021 Shkurt</v>
      </c>
      <c r="C31" s="116">
        <f>SUM(D31:Q31)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39"/>
      <c r="O31" s="125"/>
      <c r="P31" s="124">
        <v>3040</v>
      </c>
      <c r="Q31" s="127">
        <v>20626</v>
      </c>
    </row>
    <row r="32" spans="1:18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SUM(D32:Q32)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/>
      <c r="P32" s="124">
        <v>2370</v>
      </c>
      <c r="Q32" s="127">
        <v>29333</v>
      </c>
    </row>
    <row r="33" spans="1:218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/>
      <c r="P33" s="134">
        <v>1060</v>
      </c>
      <c r="Q33" s="135">
        <v>0</v>
      </c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</row>
    <row r="34" spans="1:218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/>
      <c r="P34" s="124">
        <v>2400</v>
      </c>
      <c r="Q34" s="127">
        <v>0</v>
      </c>
    </row>
    <row r="35" spans="1:218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/>
      <c r="P35" s="124">
        <v>2150</v>
      </c>
      <c r="Q35" s="127">
        <v>58353.5</v>
      </c>
    </row>
    <row r="36" spans="1:218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/>
      <c r="P36" s="124">
        <v>1805</v>
      </c>
      <c r="Q36" s="127">
        <v>0</v>
      </c>
    </row>
    <row r="37" spans="1:218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/>
      <c r="P37" s="124">
        <v>2390</v>
      </c>
      <c r="Q37" s="127">
        <v>0</v>
      </c>
    </row>
    <row r="38" spans="1:218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/>
      <c r="P38" s="124">
        <v>2050</v>
      </c>
      <c r="Q38" s="127">
        <v>94540</v>
      </c>
    </row>
    <row r="39" spans="1:218" s="3" customFormat="1" ht="18.75" hidden="1" customHeight="1">
      <c r="A39" s="148"/>
      <c r="B39" s="97" t="str">
        <f>IF(L!$A$1=1,L!B214,IF(L!$A$1=2,L!C214,L!D214))</f>
        <v>2021 Tetor</v>
      </c>
      <c r="C39" s="116">
        <f>SUM(D39:Q39)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/>
      <c r="P39" s="124">
        <v>0</v>
      </c>
      <c r="Q39" s="127"/>
    </row>
    <row r="40" spans="1:218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SUM(D40:Q40)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4"/>
      <c r="Q40" s="127"/>
    </row>
    <row r="41" spans="1:218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4"/>
      <c r="Q41" s="127"/>
    </row>
    <row r="42" spans="1:218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Q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/>
      <c r="P42" s="130">
        <f t="shared" si="5"/>
        <v>18666.099999999999</v>
      </c>
      <c r="Q42" s="130">
        <f t="shared" si="5"/>
        <v>222877.5</v>
      </c>
    </row>
    <row r="43" spans="1:218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SUM(D43:Q43)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4"/>
      <c r="O43" s="125">
        <v>0</v>
      </c>
      <c r="P43" s="125">
        <v>8740</v>
      </c>
      <c r="Q43" s="126">
        <v>26449.5</v>
      </c>
    </row>
    <row r="44" spans="1:218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SUM(D44:Q44)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/>
      <c r="O44" s="124">
        <v>19.5</v>
      </c>
      <c r="P44" s="124">
        <v>4360</v>
      </c>
      <c r="Q44" s="127">
        <v>26237</v>
      </c>
    </row>
    <row r="45" spans="1:218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/>
      <c r="O45" s="124">
        <v>24.9</v>
      </c>
      <c r="P45" s="124">
        <v>1600</v>
      </c>
      <c r="Q45" s="127">
        <v>29404.5</v>
      </c>
    </row>
    <row r="46" spans="1:218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/>
      <c r="O46" s="124">
        <v>0</v>
      </c>
      <c r="P46" s="124">
        <v>2435</v>
      </c>
      <c r="Q46" s="127">
        <v>26370</v>
      </c>
    </row>
    <row r="47" spans="1:218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/>
      <c r="O47" s="124">
        <v>6.6</v>
      </c>
      <c r="P47" s="124">
        <v>4400</v>
      </c>
      <c r="Q47" s="127">
        <v>19405</v>
      </c>
    </row>
    <row r="48" spans="1:218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/>
      <c r="O48" s="124">
        <v>0</v>
      </c>
      <c r="P48" s="124">
        <v>1751.33</v>
      </c>
      <c r="Q48" s="127">
        <v>20641</v>
      </c>
    </row>
    <row r="49" spans="1:17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/>
      <c r="O49" s="124">
        <v>0</v>
      </c>
      <c r="P49" s="124">
        <v>1901.33</v>
      </c>
      <c r="Q49" s="127">
        <v>20325</v>
      </c>
    </row>
    <row r="50" spans="1:17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/>
      <c r="O50" s="124">
        <v>23.1</v>
      </c>
      <c r="P50" s="124">
        <v>2671.33</v>
      </c>
      <c r="Q50" s="127">
        <v>31225</v>
      </c>
    </row>
    <row r="51" spans="1:17" s="3" customFormat="1" ht="18.75" customHeight="1">
      <c r="A51" s="148"/>
      <c r="B51" s="97" t="str">
        <f>IF(L!$A$1=1,L!B226,IF(L!$A$1=2,L!C226,L!D226))</f>
        <v>2022 Shtator</v>
      </c>
      <c r="C51" s="116">
        <f>SUM(D51:Q51)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/>
      <c r="O51" s="124">
        <v>0</v>
      </c>
      <c r="P51" s="124">
        <v>6510</v>
      </c>
      <c r="Q51" s="127">
        <v>23060</v>
      </c>
    </row>
    <row r="52" spans="1:17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4"/>
      <c r="Q52" s="127"/>
    </row>
    <row r="53" spans="1:17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4"/>
      <c r="Q53" s="127"/>
    </row>
    <row r="54" spans="1:17" s="3" customFormat="1" ht="18.75" customHeight="1">
      <c r="A54" s="148"/>
      <c r="B54" s="97" t="str">
        <f>IF(L!$A$1=1,L!B229,IF(L!$A$1=2,L!C229,L!D229))</f>
        <v>2022 Dhjetor</v>
      </c>
      <c r="C54" s="116">
        <f>SUM(D54:Q54)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4"/>
      <c r="Q54" s="127"/>
    </row>
    <row r="55" spans="1:17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Q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/>
      <c r="O55" s="130">
        <f t="shared" si="7"/>
        <v>74.099999999999994</v>
      </c>
      <c r="P55" s="130">
        <f t="shared" si="7"/>
        <v>34368.990000000005</v>
      </c>
      <c r="Q55" s="130">
        <f t="shared" si="7"/>
        <v>223117</v>
      </c>
    </row>
    <row r="56" spans="1:17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SUM(D56:Q56)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4"/>
      <c r="O56" s="125">
        <v>0</v>
      </c>
      <c r="P56" s="125">
        <v>2483.33</v>
      </c>
      <c r="Q56" s="126">
        <v>18680</v>
      </c>
    </row>
    <row r="57" spans="1:17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SUM(D57:Q57)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/>
      <c r="O57" s="124">
        <v>0</v>
      </c>
      <c r="P57" s="124">
        <v>1761</v>
      </c>
      <c r="Q57" s="127">
        <v>19310</v>
      </c>
    </row>
    <row r="58" spans="1:17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/>
      <c r="O58" s="124">
        <v>0</v>
      </c>
      <c r="P58" s="124">
        <v>3300</v>
      </c>
      <c r="Q58" s="127">
        <v>24695</v>
      </c>
    </row>
    <row r="59" spans="1:17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/>
      <c r="O59" s="124">
        <v>0</v>
      </c>
      <c r="P59" s="124">
        <v>1570</v>
      </c>
      <c r="Q59" s="127">
        <v>18885</v>
      </c>
    </row>
    <row r="60" spans="1:17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O60" s="124">
        <v>30</v>
      </c>
      <c r="P60" s="124">
        <v>1101</v>
      </c>
      <c r="Q60" s="127">
        <v>22045</v>
      </c>
    </row>
    <row r="61" spans="1:17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/>
      <c r="O61" s="124">
        <v>30</v>
      </c>
      <c r="P61" s="124">
        <v>1120</v>
      </c>
      <c r="Q61" s="127">
        <v>21080</v>
      </c>
    </row>
    <row r="62" spans="1:17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/>
      <c r="O62" s="124">
        <v>30</v>
      </c>
      <c r="P62" s="124">
        <v>2150</v>
      </c>
      <c r="Q62" s="127">
        <v>22640</v>
      </c>
    </row>
    <row r="63" spans="1:17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/>
      <c r="O63" s="124">
        <v>30</v>
      </c>
      <c r="P63" s="124">
        <v>1121</v>
      </c>
      <c r="Q63" s="127">
        <v>23675</v>
      </c>
    </row>
    <row r="64" spans="1:17" s="3" customFormat="1" ht="18.75" customHeight="1">
      <c r="A64" s="148"/>
      <c r="B64" s="97" t="str">
        <f>IF(L!$A$1=1,L!B239,IF(L!$A$1=2,L!C239,L!D239))</f>
        <v>2023 Shtator</v>
      </c>
      <c r="C64" s="116">
        <f>SUM(D64:Q64)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/>
      <c r="O64" s="124">
        <v>201.08</v>
      </c>
      <c r="P64" s="124">
        <v>1366.66</v>
      </c>
      <c r="Q64" s="127">
        <v>16611</v>
      </c>
    </row>
    <row r="65" spans="1:17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SUM(D65:Q65)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/>
      <c r="O65" s="124">
        <v>0</v>
      </c>
      <c r="P65" s="124">
        <v>0</v>
      </c>
      <c r="Q65" s="127">
        <v>0</v>
      </c>
    </row>
    <row r="66" spans="1:17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/>
      <c r="O66" s="124">
        <v>0</v>
      </c>
      <c r="P66" s="124">
        <v>0</v>
      </c>
      <c r="Q66" s="127">
        <v>0</v>
      </c>
    </row>
    <row r="67" spans="1:17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/>
      <c r="O67" s="124">
        <v>0</v>
      </c>
      <c r="P67" s="124">
        <v>0</v>
      </c>
      <c r="Q67" s="127">
        <v>0</v>
      </c>
    </row>
    <row r="68" spans="1:17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Q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/>
      <c r="O68" s="130">
        <f t="shared" si="10"/>
        <v>321.08000000000004</v>
      </c>
      <c r="P68" s="130">
        <f t="shared" si="10"/>
        <v>15972.99</v>
      </c>
      <c r="Q68" s="130">
        <f t="shared" si="10"/>
        <v>187621</v>
      </c>
    </row>
    <row r="69" spans="1:17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SUM(D69:Q69)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4"/>
      <c r="O69" s="125">
        <v>0</v>
      </c>
      <c r="P69" s="125">
        <v>2382</v>
      </c>
      <c r="Q69" s="126">
        <v>16295</v>
      </c>
    </row>
    <row r="70" spans="1:17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SUM(D70:Q70)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/>
      <c r="O70" s="124">
        <v>21.6</v>
      </c>
      <c r="P70" s="124">
        <v>4098.66</v>
      </c>
      <c r="Q70" s="127">
        <v>14940</v>
      </c>
    </row>
    <row r="71" spans="1:17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/>
      <c r="O71" s="124">
        <v>5.4</v>
      </c>
      <c r="P71" s="124">
        <v>944.33</v>
      </c>
      <c r="Q71" s="127">
        <v>14310</v>
      </c>
    </row>
    <row r="72" spans="1:17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/>
      <c r="O72" s="124">
        <v>0</v>
      </c>
      <c r="P72" s="124">
        <v>1529.33</v>
      </c>
      <c r="Q72" s="127">
        <v>33020</v>
      </c>
    </row>
    <row r="73" spans="1:17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/>
      <c r="O73" s="124">
        <v>0</v>
      </c>
      <c r="P73" s="124">
        <v>2731</v>
      </c>
      <c r="Q73" s="127">
        <v>30021</v>
      </c>
    </row>
    <row r="74" spans="1:17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/>
      <c r="O74" s="124">
        <v>0</v>
      </c>
      <c r="P74" s="124">
        <v>3929.66</v>
      </c>
      <c r="Q74" s="127">
        <v>21441</v>
      </c>
    </row>
    <row r="75" spans="1:17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/>
      <c r="O75" s="124">
        <v>0</v>
      </c>
      <c r="P75" s="124">
        <v>2936</v>
      </c>
      <c r="Q75" s="127">
        <v>36751.5</v>
      </c>
    </row>
    <row r="76" spans="1:17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/>
      <c r="O76" s="124">
        <v>0</v>
      </c>
      <c r="P76" s="124">
        <v>1600</v>
      </c>
      <c r="Q76" s="127">
        <v>38225</v>
      </c>
    </row>
    <row r="77" spans="1:17" s="3" customFormat="1" ht="18.75" customHeight="1">
      <c r="A77" s="148"/>
      <c r="B77" s="97" t="str">
        <f>IF(L!$A$1=1,L!B252,IF(L!$A$1=2,L!C252,L!D252))</f>
        <v>2024 Shtator</v>
      </c>
      <c r="C77" s="116">
        <f>SUM(D77:Q77)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/>
      <c r="O77" s="124">
        <v>10.8</v>
      </c>
      <c r="P77" s="124">
        <v>2094.6799999999998</v>
      </c>
      <c r="Q77" s="127">
        <v>34725</v>
      </c>
    </row>
    <row r="78" spans="1:17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SUM(D78:Q78)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>
        <v>97.2</v>
      </c>
      <c r="P78" s="124">
        <v>6855.33</v>
      </c>
      <c r="Q78" s="127">
        <v>35550</v>
      </c>
    </row>
    <row r="79" spans="1:17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>
        <v>86.4</v>
      </c>
      <c r="P79" s="124">
        <v>3126.66</v>
      </c>
      <c r="Q79" s="127">
        <v>24485</v>
      </c>
    </row>
    <row r="80" spans="1:17" s="3" customFormat="1" ht="18.75" customHeight="1">
      <c r="A80" s="148"/>
      <c r="B80" s="97" t="str">
        <f>IF(L!$A$1=1,L!B255,IF(L!$A$1=2,L!C255,L!D255))</f>
        <v>2024 Dhjetor</v>
      </c>
      <c r="C80" s="116">
        <f>SUM(D80:Q80)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4">
        <v>4403.68</v>
      </c>
      <c r="Q80" s="127">
        <v>26595</v>
      </c>
    </row>
    <row r="81" spans="1:17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Q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/>
      <c r="O81" s="130">
        <f t="shared" si="13"/>
        <v>221.4</v>
      </c>
      <c r="P81" s="130">
        <f t="shared" si="13"/>
        <v>36631.33</v>
      </c>
      <c r="Q81" s="130">
        <f t="shared" si="13"/>
        <v>326358.5</v>
      </c>
    </row>
    <row r="82" spans="1:17" s="3" customFormat="1" ht="18.75" customHeight="1">
      <c r="A82" s="147">
        <v>2025</v>
      </c>
      <c r="B82" s="97" t="str">
        <f>L!B257</f>
        <v>2025 Janar</v>
      </c>
      <c r="C82" s="116">
        <f>SUM(D82:Q82)</f>
        <v>96787.87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4"/>
      <c r="O82" s="125">
        <v>0</v>
      </c>
      <c r="P82" s="125">
        <v>0</v>
      </c>
      <c r="Q82" s="126">
        <v>0</v>
      </c>
    </row>
    <row r="83" spans="1:17" s="3" customFormat="1" ht="18.75" customHeight="1">
      <c r="A83" s="148"/>
      <c r="B83" s="97" t="str">
        <f>L!B258</f>
        <v>2025 Shkurt</v>
      </c>
      <c r="C83" s="116">
        <f t="shared" ref="C83:C93" si="14">SUM(D83:Q83)</f>
        <v>91229.640000000014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/>
      <c r="O83" s="124">
        <v>0</v>
      </c>
      <c r="P83" s="124">
        <v>0</v>
      </c>
      <c r="Q83" s="127">
        <v>0</v>
      </c>
    </row>
    <row r="84" spans="1:17" s="3" customFormat="1" ht="18.75" customHeight="1">
      <c r="A84" s="148"/>
      <c r="B84" s="97" t="str">
        <f>L!B259</f>
        <v xml:space="preserve">2025 Mars </v>
      </c>
      <c r="C84" s="116">
        <f>SUM(D84:Q84)</f>
        <v>142290.68</v>
      </c>
      <c r="D84" s="124">
        <v>77169.73</v>
      </c>
      <c r="E84" s="124">
        <v>9135</v>
      </c>
      <c r="F84" s="127">
        <v>4919.3999999999996</v>
      </c>
      <c r="G84" s="124">
        <v>118.96</v>
      </c>
      <c r="H84" s="124">
        <v>487.84</v>
      </c>
      <c r="I84" s="124">
        <v>10720</v>
      </c>
      <c r="J84" s="124">
        <v>5872.5</v>
      </c>
      <c r="K84" s="124">
        <v>6616</v>
      </c>
      <c r="L84" s="124">
        <v>27241.25</v>
      </c>
      <c r="M84" s="124">
        <v>10</v>
      </c>
      <c r="N84" s="124"/>
      <c r="O84" s="124"/>
      <c r="P84" s="124"/>
      <c r="Q84" s="127"/>
    </row>
    <row r="85" spans="1:17" s="3" customFormat="1" ht="18.75" customHeight="1">
      <c r="A85" s="148"/>
      <c r="B85" s="97" t="str">
        <f>L!B260</f>
        <v>2025 Prill</v>
      </c>
      <c r="C85" s="116">
        <f t="shared" si="14"/>
        <v>333183.62</v>
      </c>
      <c r="D85" s="124">
        <v>266206.14</v>
      </c>
      <c r="E85" s="124">
        <v>10940</v>
      </c>
      <c r="F85" s="124">
        <v>5856</v>
      </c>
      <c r="G85" s="124">
        <v>849.95</v>
      </c>
      <c r="H85" s="124">
        <v>756</v>
      </c>
      <c r="I85" s="124">
        <v>0</v>
      </c>
      <c r="J85" s="124">
        <v>7523</v>
      </c>
      <c r="K85" s="124">
        <v>6780</v>
      </c>
      <c r="L85" s="124">
        <v>34272.53</v>
      </c>
      <c r="M85" s="124">
        <v>0</v>
      </c>
      <c r="N85" s="124"/>
      <c r="O85" s="124">
        <v>0</v>
      </c>
      <c r="P85" s="124">
        <v>0</v>
      </c>
      <c r="Q85" s="127">
        <v>0</v>
      </c>
    </row>
    <row r="86" spans="1:17" s="3" customFormat="1" ht="18.75" customHeight="1">
      <c r="A86" s="148"/>
      <c r="B86" s="97" t="str">
        <f>L!B261</f>
        <v>2025 Maj</v>
      </c>
      <c r="C86" s="116">
        <f t="shared" si="14"/>
        <v>204596.84000000003</v>
      </c>
      <c r="D86" s="124">
        <v>109279.49</v>
      </c>
      <c r="E86" s="124">
        <v>9060</v>
      </c>
      <c r="F86" s="124">
        <v>5617</v>
      </c>
      <c r="G86" s="124">
        <v>454.7</v>
      </c>
      <c r="H86" s="124">
        <v>0</v>
      </c>
      <c r="I86" s="124">
        <v>0</v>
      </c>
      <c r="J86" s="124">
        <v>5592.5</v>
      </c>
      <c r="K86" s="124">
        <v>7020</v>
      </c>
      <c r="L86" s="124">
        <v>38895.949999999997</v>
      </c>
      <c r="M86" s="124"/>
      <c r="N86" s="124">
        <v>28677.200000000001</v>
      </c>
      <c r="O86" s="124"/>
      <c r="P86" s="124"/>
      <c r="Q86" s="127"/>
    </row>
    <row r="87" spans="1:17" s="3" customFormat="1" ht="18.75" customHeight="1">
      <c r="A87" s="148"/>
      <c r="B87" s="97" t="str">
        <f>L!B262</f>
        <v>2025 Qershor</v>
      </c>
      <c r="C87" s="116">
        <f t="shared" si="14"/>
        <v>0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7"/>
    </row>
    <row r="88" spans="1:17" s="3" customFormat="1" ht="18.75" customHeight="1">
      <c r="A88" s="148"/>
      <c r="B88" s="97" t="str">
        <f>L!B263</f>
        <v>2025 Korrik</v>
      </c>
      <c r="C88" s="116">
        <f t="shared" si="14"/>
        <v>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7"/>
    </row>
    <row r="89" spans="1:17" s="3" customFormat="1" ht="18.75" customHeight="1">
      <c r="A89" s="148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7"/>
    </row>
    <row r="90" spans="1:17" s="3" customFormat="1" ht="18.75" customHeight="1">
      <c r="A90" s="148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7"/>
    </row>
    <row r="91" spans="1:17" s="3" customFormat="1" ht="18.75" customHeight="1">
      <c r="A91" s="148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7"/>
    </row>
    <row r="92" spans="1:17" s="3" customFormat="1" ht="18.75" customHeight="1">
      <c r="A92" s="148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7"/>
    </row>
    <row r="93" spans="1:17" s="3" customFormat="1" ht="18.75" customHeight="1">
      <c r="A93" s="148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7"/>
    </row>
    <row r="94" spans="1:17" s="3" customFormat="1" ht="18.75" customHeight="1">
      <c r="A94" s="149"/>
      <c r="B94" s="129" t="str">
        <f>L!B269</f>
        <v>Gjithsej 2025</v>
      </c>
      <c r="C94" s="130">
        <f>SUM(C82:C93)</f>
        <v>868088.65000000014</v>
      </c>
      <c r="D94" s="130">
        <f t="shared" ref="D94:Q94" si="15">SUM(D82:D93)</f>
        <v>536402.44000000006</v>
      </c>
      <c r="E94" s="130">
        <f t="shared" si="15"/>
        <v>47949.16</v>
      </c>
      <c r="F94" s="130">
        <f t="shared" si="15"/>
        <v>29200.400000000001</v>
      </c>
      <c r="G94" s="130">
        <f t="shared" si="15"/>
        <v>1447.6100000000001</v>
      </c>
      <c r="H94" s="130">
        <f t="shared" si="15"/>
        <v>3866.7400000000002</v>
      </c>
      <c r="I94" s="130">
        <f t="shared" si="15"/>
        <v>12800</v>
      </c>
      <c r="J94" s="130">
        <f t="shared" si="15"/>
        <v>36375.5</v>
      </c>
      <c r="K94" s="130">
        <f t="shared" si="15"/>
        <v>33331</v>
      </c>
      <c r="L94" s="130">
        <f t="shared" si="15"/>
        <v>138028.59999999998</v>
      </c>
      <c r="M94" s="130">
        <f t="shared" si="15"/>
        <v>10</v>
      </c>
      <c r="N94" s="130">
        <f t="shared" si="15"/>
        <v>28677.200000000001</v>
      </c>
      <c r="O94" s="130">
        <f t="shared" si="15"/>
        <v>0</v>
      </c>
      <c r="P94" s="130">
        <f t="shared" si="15"/>
        <v>0</v>
      </c>
      <c r="Q94" s="130">
        <f t="shared" si="15"/>
        <v>0</v>
      </c>
    </row>
  </sheetData>
  <mergeCells count="8">
    <mergeCell ref="A82:A94"/>
    <mergeCell ref="A69:A81"/>
    <mergeCell ref="R33:CY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2025-06-03T12:53:55Z</dcterms:modified>
</cp:coreProperties>
</file>