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Raportet e shpenzimeve dhe të Hyrave Mujore 2025\"/>
    </mc:Choice>
  </mc:AlternateContent>
  <bookViews>
    <workbookView xWindow="-120" yWindow="-120" windowWidth="29040" windowHeight="15720"/>
  </bookViews>
  <sheets>
    <sheet name="SHPENZIMET" sheetId="6" r:id="rId1"/>
    <sheet name="TË HYRAT" sheetId="12" r:id="rId2"/>
    <sheet name="L" sheetId="16" r:id="rId3"/>
  </sheets>
  <definedNames>
    <definedName name="_xlnm._FilterDatabase" localSheetId="2" hidden="1">L!$B$257:$D$269</definedName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2" l="1"/>
  <c r="B83" i="12" l="1"/>
  <c r="B84" i="12"/>
  <c r="B85" i="12"/>
  <c r="B86" i="12"/>
  <c r="B87" i="12"/>
  <c r="B88" i="12"/>
  <c r="B89" i="12"/>
  <c r="B90" i="12"/>
  <c r="B91" i="12"/>
  <c r="B92" i="12"/>
  <c r="B93" i="12"/>
  <c r="B94" i="12"/>
  <c r="B82" i="12"/>
  <c r="B96" i="6"/>
  <c r="B85" i="6"/>
  <c r="B86" i="6"/>
  <c r="B87" i="6"/>
  <c r="B88" i="6"/>
  <c r="B89" i="6"/>
  <c r="B90" i="6"/>
  <c r="B91" i="6"/>
  <c r="B92" i="6"/>
  <c r="B93" i="6"/>
  <c r="B94" i="6"/>
  <c r="B95" i="6"/>
  <c r="B84" i="6"/>
  <c r="C83" i="12"/>
  <c r="C85" i="12"/>
  <c r="C86" i="12"/>
  <c r="C87" i="12"/>
  <c r="C88" i="12"/>
  <c r="C89" i="12"/>
  <c r="C90" i="12"/>
  <c r="C91" i="12"/>
  <c r="C92" i="12"/>
  <c r="C93" i="12"/>
  <c r="C82" i="12"/>
  <c r="C80" i="12"/>
  <c r="C94" i="12" l="1"/>
  <c r="J84" i="6"/>
  <c r="D85" i="6"/>
  <c r="D86" i="6"/>
  <c r="D87" i="6"/>
  <c r="D88" i="6"/>
  <c r="D89" i="6"/>
  <c r="D90" i="6"/>
  <c r="D91" i="6"/>
  <c r="D92" i="6"/>
  <c r="D93" i="6"/>
  <c r="D94" i="6"/>
  <c r="D95" i="6"/>
  <c r="D84" i="6"/>
  <c r="D66" i="6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71" i="6"/>
  <c r="U96" i="6"/>
  <c r="T96" i="6"/>
  <c r="S96" i="6"/>
  <c r="R96" i="6"/>
  <c r="Q96" i="6"/>
  <c r="O96" i="6"/>
  <c r="N96" i="6"/>
  <c r="M96" i="6"/>
  <c r="L96" i="6"/>
  <c r="K96" i="6"/>
  <c r="I96" i="6"/>
  <c r="H96" i="6"/>
  <c r="G96" i="6"/>
  <c r="F96" i="6"/>
  <c r="E96" i="6"/>
  <c r="P95" i="6"/>
  <c r="J95" i="6"/>
  <c r="C95" i="6"/>
  <c r="P94" i="6"/>
  <c r="C94" i="6" s="1"/>
  <c r="J94" i="6"/>
  <c r="P93" i="6"/>
  <c r="J93" i="6"/>
  <c r="C93" i="6" s="1"/>
  <c r="P92" i="6"/>
  <c r="J92" i="6"/>
  <c r="P91" i="6"/>
  <c r="C91" i="6" s="1"/>
  <c r="J91" i="6"/>
  <c r="P90" i="6"/>
  <c r="J90" i="6"/>
  <c r="P89" i="6"/>
  <c r="C89" i="6" s="1"/>
  <c r="J89" i="6"/>
  <c r="P88" i="6"/>
  <c r="J88" i="6"/>
  <c r="C88" i="6" s="1"/>
  <c r="P87" i="6"/>
  <c r="J87" i="6"/>
  <c r="C87" i="6" s="1"/>
  <c r="P86" i="6"/>
  <c r="J86" i="6"/>
  <c r="P85" i="6"/>
  <c r="J85" i="6"/>
  <c r="P84" i="6"/>
  <c r="C86" i="6" l="1"/>
  <c r="P96" i="6"/>
  <c r="C84" i="6"/>
  <c r="D96" i="6"/>
  <c r="C85" i="6"/>
  <c r="C90" i="6"/>
  <c r="C92" i="6"/>
  <c r="J96" i="6"/>
  <c r="K57" i="6"/>
  <c r="K70" i="6"/>
  <c r="C96" i="6" l="1"/>
  <c r="D72" i="6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C82" i="6" s="1"/>
  <c r="J82" i="6"/>
  <c r="B82" i="6"/>
  <c r="P81" i="6"/>
  <c r="J81" i="6"/>
  <c r="B81" i="6"/>
  <c r="P80" i="6"/>
  <c r="J80" i="6"/>
  <c r="C80" i="6" s="1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K3" i="12"/>
  <c r="L3" i="12"/>
  <c r="O3" i="12"/>
  <c r="P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81" i="6" l="1"/>
  <c r="C16" i="12"/>
  <c r="J42" i="12"/>
  <c r="C78" i="6"/>
  <c r="C77" i="6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<sst xmlns="http://schemas.openxmlformats.org/spreadsheetml/2006/main" count="1023" uniqueCount="951">
  <si>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</si>
  <si>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</si>
  <si>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</si>
  <si>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</si>
  <si>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</si>
  <si>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</si>
  <si>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</si>
  <si>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</si>
  <si>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</si>
  <si>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</si>
  <si>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</si>
  <si>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</si>
  <si>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</si>
  <si>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</si>
  <si>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</si>
  <si>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</si>
  <si>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</si>
  <si>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</si>
  <si>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</si>
  <si>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</si>
  <si>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</si>
  <si>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</si>
  <si>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</si>
  <si>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</si>
  <si>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</si>
  <si>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</si>
  <si>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</si>
  <si>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</si>
  <si>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</si>
  <si>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</si>
  <si>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</si>
  <si>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</si>
  <si>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</si>
  <si>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</si>
  <si>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</si>
  <si>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</si>
  <si>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</si>
  <si>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</si>
  <si>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</si>
  <si>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</si>
  <si>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</si>
  <si>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</si>
  <si>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</si>
  <si>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</si>
  <si>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</si>
  <si>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</si>
  <si>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</si>
  <si>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</si>
  <si>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</si>
  <si>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</si>
  <si>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</si>
  <si>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</si>
  <si>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</si>
  <si>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</si>
  <si>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</si>
  <si>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</si>
  <si>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</si>
  <si>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</si>
  <si>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</si>
  <si>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</si>
  <si>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</si>
  <si>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</si>
  <si>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</si>
  <si>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</si>
  <si>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</si>
  <si>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</si>
  <si>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</si>
  <si>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</si>
  <si>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</si>
  <si>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</si>
  <si>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</si>
  <si>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</si>
  <si>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</si>
  <si>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</si>
  <si>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</si>
  <si>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</si>
  <si>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</si>
  <si>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</si>
  <si>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</si>
  <si>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</si>
  <si>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</si>
  <si>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</si>
  <si>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</si>
  <si>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</si>
  <si>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</si>
  <si>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</si>
  <si>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</si>
  <si>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</si>
  <si>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</si>
  <si>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</si>
  <si>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</si>
  <si>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</si>
  <si>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</si>
  <si>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</si>
  <si>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</si>
  <si>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</si>
  <si>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</si>
  <si>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</si>
  <si>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</si>
  <si>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</si>
  <si>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</si>
  <si>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</si>
  <si>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</si>
  <si>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</si>
  <si>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</si>
  <si>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</si>
  <si>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</si>
  <si>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</si>
  <si>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</si>
  <si>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</si>
  <si>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</si>
  <si>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</si>
  <si>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</si>
  <si>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</si>
  <si>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</si>
  <si>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</si>
  <si>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</si>
  <si>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</si>
  <si>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</si>
  <si>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</si>
  <si>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</si>
  <si>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</si>
  <si>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</si>
  <si>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</si>
  <si>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</si>
  <si>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</si>
  <si>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</si>
  <si>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</si>
  <si>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</si>
  <si>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</si>
  <si>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</si>
  <si>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</si>
  <si>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</si>
  <si>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</si>
  <si>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</si>
  <si>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</si>
  <si>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</si>
  <si>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</si>
  <si>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</si>
  <si>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</si>
  <si>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</si>
  <si>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</si>
  <si>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</si>
  <si>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</si>
  <si>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</si>
  <si>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</si>
  <si>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</si>
  <si>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</si>
  <si>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</si>
  <si>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</si>
  <si>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</si>
  <si>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</si>
  <si>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</si>
  <si>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</si>
  <si>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</si>
  <si>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</si>
  <si>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</si>
  <si>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</si>
  <si>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</si>
  <si>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</si>
  <si>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</si>
  <si>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</si>
  <si>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</si>
  <si>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</si>
  <si>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</si>
  <si>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</si>
  <si>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</si>
  <si>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</si>
  <si>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</si>
  <si>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</si>
  <si>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</si>
  <si>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</si>
  <si>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</si>
  <si>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</si>
  <si>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</si>
  <si>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</si>
  <si>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</si>
  <si>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</si>
  <si>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</si>
  <si>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</si>
  <si>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</si>
  <si>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</si>
  <si>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</si>
  <si>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</si>
  <si>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</si>
  <si>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</si>
  <si>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</si>
  <si>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</si>
  <si>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</si>
  <si>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</si>
  <si>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</si>
  <si>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</si>
  <si>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</si>
  <si>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</si>
  <si>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</si>
  <si>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</si>
  <si>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</si>
  <si>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</si>
  <si>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</si>
  <si>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</si>
  <si>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</si>
  <si>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</si>
  <si>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</si>
  <si>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</si>
  <si>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</si>
  <si>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</si>
  <si>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</si>
  <si>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</si>
  <si>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</si>
  <si>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</si>
  <si>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</si>
  <si>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</si>
  <si>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</si>
  <si>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</si>
  <si>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</si>
  <si>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</si>
  <si>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</si>
  <si>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</si>
  <si>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</si>
  <si>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</si>
  <si>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</si>
  <si>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</si>
  <si>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</si>
  <si>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</si>
  <si>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</si>
  <si>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</si>
  <si>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</si>
  <si>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</si>
  <si>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</si>
  <si>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</si>
  <si>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</si>
  <si>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</si>
  <si>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</si>
  <si>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</si>
  <si>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</si>
  <si>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</si>
  <si>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</si>
  <si>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</si>
  <si>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</si>
  <si>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</si>
  <si>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</si>
  <si>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</si>
  <si>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</si>
  <si>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</si>
  <si>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</si>
  <si>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</si>
  <si>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</si>
  <si>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</si>
  <si>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</si>
  <si>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</si>
  <si>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</si>
  <si>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</si>
  <si>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</si>
  <si>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</si>
  <si>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</si>
  <si>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</si>
  <si>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</si>
  <si>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</si>
  <si>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</si>
  <si>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</si>
  <si>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</si>
  <si>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</si>
  <si>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</si>
  <si>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</si>
  <si>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</si>
  <si>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</si>
  <si>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</si>
  <si>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</si>
  <si>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</si>
  <si>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</si>
  <si>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</si>
  <si>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</si>
  <si>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</si>
  <si>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</si>
  <si>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</si>
  <si>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</si>
  <si>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</si>
  <si>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</si>
  <si>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</si>
  <si>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</si>
  <si>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</si>
  <si>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</si>
  <si>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</si>
  <si>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</si>
  <si>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</si>
  <si>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</si>
  <si>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</si>
  <si>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</si>
  <si>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</si>
  <si>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</si>
  <si>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</si>
  <si>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</si>
  <si>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</si>
  <si>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</si>
  <si>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</si>
  <si>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</si>
  <si>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</si>
  <si>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</si>
  <si>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</si>
  <si>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</si>
  <si>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</si>
  <si>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</si>
  <si>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</si>
  <si>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</si>
  <si>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</si>
  <si>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</si>
  <si>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</si>
  <si>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</si>
  <si>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</si>
  <si>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</si>
  <si>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</si>
  <si>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</si>
  <si>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</si>
  <si>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</si>
  <si>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</si>
  <si>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</si>
  <si>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</si>
  <si>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</si>
  <si>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</si>
  <si>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</si>
  <si>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</si>
  <si>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</si>
  <si>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</si>
  <si>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</si>
  <si>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</si>
  <si>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</si>
  <si>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</si>
  <si>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</si>
  <si>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</si>
  <si>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</si>
  <si>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</si>
  <si>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</si>
  <si>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</si>
  <si>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</si>
  <si>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</si>
  <si>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</si>
  <si>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</si>
  <si>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</si>
  <si>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</si>
  <si>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</si>
  <si>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</si>
  <si>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</si>
  <si>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</si>
  <si>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</si>
  <si>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</si>
  <si>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</si>
  <si>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</si>
  <si>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</si>
  <si>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</si>
  <si>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</si>
  <si>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</si>
  <si>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</si>
  <si>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</si>
  <si>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</si>
  <si>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</si>
  <si>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</si>
  <si>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</si>
  <si>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</si>
  <si>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</si>
  <si>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</si>
  <si>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</si>
  <si>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</si>
  <si>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</si>
  <si>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</si>
  <si>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</si>
  <si>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</si>
  <si>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</si>
  <si>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</si>
  <si>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</si>
  <si>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</si>
  <si>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</si>
  <si>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</si>
  <si>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</si>
  <si>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</si>
  <si>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</si>
  <si>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</si>
  <si>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</si>
  <si>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</si>
  <si>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</si>
  <si>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</si>
  <si>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</si>
  <si>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</si>
  <si>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</si>
  <si>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</si>
  <si>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</si>
  <si>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</si>
  <si>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</si>
  <si>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</si>
  <si>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</si>
  <si>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</si>
  <si>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</si>
  <si>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</si>
  <si>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</si>
  <si>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</si>
  <si>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</si>
  <si>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</si>
  <si>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</si>
  <si>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</si>
  <si>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</si>
  <si>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</si>
  <si>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</si>
  <si>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</si>
  <si>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</si>
  <si>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</si>
  <si>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</si>
  <si>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</si>
  <si>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</si>
  <si>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</si>
  <si>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</si>
  <si>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</si>
  <si>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</si>
  <si>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</si>
  <si>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</si>
  <si>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</si>
  <si>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</si>
  <si>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</si>
  <si>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</si>
  <si>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</si>
  <si>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</si>
  <si>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</si>
  <si>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</si>
  <si>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</si>
  <si>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</si>
  <si>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</si>
  <si>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</si>
  <si>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</si>
  <si>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</si>
  <si>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</si>
  <si>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</si>
  <si>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</si>
  <si>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</si>
  <si>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</si>
  <si>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</si>
  <si>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</si>
  <si>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</si>
  <si>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</si>
  <si>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</si>
  <si>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</si>
  <si>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</si>
  <si>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</si>
  <si>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</si>
  <si>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</si>
  <si>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</si>
  <si>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</si>
  <si>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</si>
  <si>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</si>
  <si>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</si>
  <si>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</si>
  <si>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</si>
  <si>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</si>
  <si>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</si>
  <si>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</si>
  <si>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</si>
  <si>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</si>
  <si>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</si>
  <si>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</si>
  <si>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</si>
  <si>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</si>
  <si>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</si>
  <si>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</si>
  <si>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</si>
  <si>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</si>
  <si>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</si>
  <si>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</si>
  <si>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</si>
  <si>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</si>
  <si>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</si>
  <si>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</si>
  <si>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</si>
  <si>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</si>
  <si>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</si>
  <si>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</si>
  <si>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</si>
  <si>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</si>
  <si>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</si>
  <si>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</si>
  <si>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</si>
  <si>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</si>
  <si>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</si>
  <si>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</si>
  <si>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</si>
  <si>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</si>
  <si>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</si>
  <si>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</si>
  <si>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</si>
  <si>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</si>
  <si>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</si>
  <si>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</si>
  <si>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</si>
  <si>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</si>
  <si>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</si>
  <si>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</si>
  <si>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</si>
  <si>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</si>
  <si>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</si>
  <si>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</si>
  <si>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</si>
  <si>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</si>
  <si>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</si>
  <si>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</si>
  <si>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</si>
  <si>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</si>
  <si>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</si>
  <si>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</si>
  <si>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</si>
  <si>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</si>
  <si>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</si>
  <si>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</si>
  <si>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</si>
  <si>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</si>
  <si>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</si>
  <si>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</si>
  <si>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</si>
  <si>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</si>
  <si>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</si>
  <si>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</si>
  <si>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</si>
  <si>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</si>
  <si>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</si>
  <si>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</si>
  <si>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</si>
  <si>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</si>
  <si>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</si>
  <si>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</si>
  <si>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</si>
  <si>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</si>
  <si>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</si>
  <si>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</si>
  <si>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</si>
  <si>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</si>
  <si>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</si>
  <si>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</si>
  <si>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</si>
  <si>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</si>
  <si>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</si>
  <si>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</si>
  <si>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</si>
  <si>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</si>
  <si>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</si>
  <si>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</si>
  <si>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</si>
  <si>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</si>
  <si>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</si>
  <si>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</si>
  <si>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</si>
  <si>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</si>
  <si>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</si>
  <si>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</si>
  <si>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</si>
  <si>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</si>
  <si>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</si>
  <si>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</si>
  <si>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</si>
  <si>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</si>
  <si>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</si>
  <si>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</si>
  <si>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</si>
  <si>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</si>
  <si>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</si>
  <si>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</si>
  <si>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</si>
  <si>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</si>
  <si>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</si>
  <si>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</si>
  <si>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</si>
  <si>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</si>
  <si>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</si>
  <si>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</si>
  <si>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</si>
  <si>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</si>
  <si>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</si>
  <si>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</si>
  <si>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</si>
  <si>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</si>
  <si>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</si>
  <si>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</si>
  <si>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</si>
  <si>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</si>
  <si>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</si>
  <si>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</si>
  <si>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</si>
  <si>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</si>
  <si>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</si>
  <si>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</si>
  <si>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</si>
  <si>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</si>
  <si>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</si>
  <si>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</si>
  <si>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</si>
  <si>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</si>
  <si>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</si>
  <si>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</si>
  <si>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</si>
  <si>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</si>
  <si>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</si>
  <si>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</si>
  <si>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</si>
  <si>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</si>
  <si>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</si>
  <si>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</si>
  <si>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</si>
  <si>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</si>
  <si>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</si>
  <si>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</si>
  <si>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</si>
  <si>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</si>
  <si>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</si>
  <si>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</si>
  <si>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</si>
  <si>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</si>
  <si>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</si>
  <si>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</si>
  <si>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</si>
  <si>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</si>
  <si>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</si>
  <si>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</si>
  <si>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</si>
  <si>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</si>
  <si>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</si>
  <si>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</si>
  <si>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</si>
  <si>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</si>
  <si>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</si>
  <si>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</si>
  <si>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</si>
  <si>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</si>
  <si>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</si>
  <si>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</si>
  <si>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</si>
  <si>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</si>
  <si>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</si>
  <si>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</si>
  <si>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</si>
  <si>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</si>
  <si>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</si>
  <si>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</si>
  <si>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</si>
  <si>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</si>
  <si>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</si>
  <si>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</si>
  <si>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</si>
  <si>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</si>
  <si>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</si>
  <si>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</si>
  <si>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</si>
  <si>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</si>
  <si>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</si>
  <si>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</si>
  <si>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</si>
  <si>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</si>
  <si>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</si>
  <si>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</si>
  <si>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</si>
  <si>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</si>
  <si>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</si>
  <si>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</si>
  <si>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</si>
  <si>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</si>
  <si>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</si>
  <si>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</si>
  <si>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</si>
  <si>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</si>
  <si>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</si>
  <si>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</si>
  <si>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</si>
  <si>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</si>
  <si>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</si>
  <si>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</si>
  <si>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</si>
  <si>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</si>
  <si>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</si>
  <si>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</si>
  <si>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</si>
  <si>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</si>
  <si>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</si>
  <si>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</si>
  <si>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</si>
  <si>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</si>
  <si>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</si>
  <si>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</si>
  <si>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</si>
  <si>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</si>
  <si>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</si>
  <si>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</si>
  <si>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</si>
  <si>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</si>
  <si>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</si>
  <si>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</si>
  <si>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</si>
  <si>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</si>
  <si>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</si>
  <si>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</si>
  <si>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</si>
  <si>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</si>
  <si>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</si>
  <si>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</si>
  <si>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</si>
  <si>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</si>
  <si>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</si>
  <si>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</si>
  <si>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</si>
  <si>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</si>
  <si>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</si>
  <si>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</si>
  <si>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</si>
  <si>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</si>
  <si>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</si>
  <si>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</si>
  <si>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</si>
  <si>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</si>
  <si>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</si>
  <si>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</si>
  <si>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</si>
  <si>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</si>
  <si>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</si>
  <si>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</si>
  <si>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</si>
  <si>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</si>
  <si>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</si>
  <si>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</si>
  <si>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</si>
  <si>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</si>
  <si>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</si>
  <si>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</si>
  <si>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</si>
  <si>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</si>
  <si>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</si>
  <si>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</si>
  <si>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</si>
  <si>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</si>
  <si>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</si>
  <si>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</si>
  <si>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</si>
  <si>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</si>
  <si>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</si>
  <si>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</si>
  <si>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</si>
  <si>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</si>
  <si>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</si>
  <si>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</si>
  <si>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</si>
  <si>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</si>
  <si>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</si>
  <si>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</si>
  <si>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</si>
  <si>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</si>
  <si>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</si>
  <si>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</si>
  <si>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</si>
  <si>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</si>
  <si>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</si>
  <si>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</si>
  <si>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</si>
  <si>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</si>
  <si>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</si>
  <si>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</si>
  <si>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</si>
  <si>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</si>
  <si>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</si>
  <si>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</si>
  <si>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</si>
  <si>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</si>
  <si>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</si>
  <si>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</si>
  <si>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</si>
  <si>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</si>
  <si>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</si>
  <si>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</si>
  <si>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</si>
  <si>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</si>
  <si>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</si>
  <si>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</si>
  <si>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</si>
  <si>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</si>
  <si>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</si>
  <si>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</si>
  <si>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</si>
  <si>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</si>
  <si>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</si>
  <si>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</si>
  <si>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</si>
  <si>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</si>
  <si>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</si>
  <si>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</si>
  <si>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</si>
  <si>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</si>
  <si>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</si>
  <si>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</si>
  <si>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</si>
  <si>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</si>
  <si>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</si>
  <si>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</si>
  <si>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</si>
  <si>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</si>
  <si>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</si>
  <si>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</si>
  <si>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</si>
  <si>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</si>
  <si>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</si>
  <si>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</si>
  <si>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</si>
  <si>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</si>
  <si>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</si>
  <si>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</si>
  <si>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</si>
  <si>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</si>
  <si>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</si>
  <si>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</si>
  <si>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</si>
  <si>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</si>
  <si>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</si>
  <si>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</si>
  <si>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</si>
  <si>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</si>
  <si>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</si>
  <si>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</si>
  <si>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</si>
  <si>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</si>
  <si>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</si>
  <si>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</si>
  <si>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</si>
  <si>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</si>
  <si>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</si>
  <si>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</si>
  <si>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</si>
  <si>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</si>
  <si>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</si>
  <si>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</si>
  <si>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</si>
  <si>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</si>
  <si>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</si>
  <si>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</si>
  <si>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</si>
  <si>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</si>
  <si>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</si>
  <si>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</si>
  <si>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</si>
  <si>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</si>
  <si>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</si>
  <si>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</si>
  <si>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</si>
  <si>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</si>
  <si>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</si>
  <si>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</si>
  <si>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</si>
  <si>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</si>
  <si>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</si>
  <si>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</si>
  <si>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</si>
  <si>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</si>
  <si>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</si>
  <si>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</si>
  <si>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</si>
  <si>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</si>
  <si>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</si>
  <si>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</si>
  <si>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</si>
  <si>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</si>
  <si>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</si>
  <si>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</si>
  <si>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</si>
  <si>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</si>
  <si>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</si>
  <si>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</si>
  <si>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</si>
  <si>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</si>
  <si>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</si>
  <si>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</si>
  <si>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</si>
  <si>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</si>
  <si>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</si>
  <si>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</si>
  <si>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</si>
  <si>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</si>
  <si>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</si>
  <si>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</si>
  <si>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</si>
  <si>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</si>
  <si>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</si>
  <si>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</si>
  <si>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</si>
  <si>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</si>
  <si>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</si>
  <si>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</si>
  <si>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</si>
  <si>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</si>
  <si>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</si>
  <si>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</si>
  <si>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</si>
  <si>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</si>
  <si>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</si>
  <si>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</si>
  <si>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</si>
  <si>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</si>
  <si>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</si>
  <si>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</si>
  <si>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</si>
  <si>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</si>
  <si>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</si>
  <si>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</si>
  <si>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</si>
  <si>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</si>
  <si>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</si>
  <si>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</si>
  <si>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</si>
  <si>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</si>
  <si>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</si>
  <si>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</si>
  <si>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</si>
  <si>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</si>
  <si>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</si>
  <si>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</si>
  <si>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</si>
  <si>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</si>
  <si>
    <t>2025 Janar</t>
  </si>
  <si>
    <t>2025 Shkurt</t>
  </si>
  <si>
    <t>2025 Prill</t>
  </si>
  <si>
    <t>2025 Maj</t>
  </si>
  <si>
    <t>2025 Qershor</t>
  </si>
  <si>
    <t>2025 Korrik</t>
  </si>
  <si>
    <t>2025 Gusht</t>
  </si>
  <si>
    <t>2025 Shtator</t>
  </si>
  <si>
    <t>2025 Tetor</t>
  </si>
  <si>
    <t>2025 Dhjetor</t>
  </si>
  <si>
    <t>Gjithsej 2025</t>
  </si>
  <si>
    <t xml:space="preserve">2025 Mars </t>
  </si>
  <si>
    <t xml:space="preserve">2025 Nëntor </t>
  </si>
  <si>
    <t>2025 Januar</t>
  </si>
  <si>
    <t>2025 Februar</t>
  </si>
  <si>
    <t xml:space="preserve">2025 Mart </t>
  </si>
  <si>
    <t>2025 April</t>
  </si>
  <si>
    <t>2025 Juni</t>
  </si>
  <si>
    <t>2025 Juli</t>
  </si>
  <si>
    <t>2025 Avgust</t>
  </si>
  <si>
    <t>2025 Septembar</t>
  </si>
  <si>
    <t>2025 Oktobar</t>
  </si>
  <si>
    <t xml:space="preserve">2025 Novembar </t>
  </si>
  <si>
    <t>2025 Decembar</t>
  </si>
  <si>
    <t>2025 January</t>
  </si>
  <si>
    <t>2025 February</t>
  </si>
  <si>
    <t>2025 March</t>
  </si>
  <si>
    <t>2025 May</t>
  </si>
  <si>
    <t>2025 June</t>
  </si>
  <si>
    <t>2025 July</t>
  </si>
  <si>
    <t>2025 August</t>
  </si>
  <si>
    <t>2025 September</t>
  </si>
  <si>
    <t>2025 October</t>
  </si>
  <si>
    <t>2025 November</t>
  </si>
  <si>
    <t>2025 December</t>
  </si>
  <si>
    <t>Ukupno 2025</t>
  </si>
  <si>
    <t>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</si>
</sst>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96"/>
  <sheetViews>
    <sheetView tabSelected="1" zoomScale="80" zoomScaleNormal="80" zoomScaleSheetLayoutView="80" workbookViewId="0">
      <pane xSplit="2" ySplit="5" topLeftCell="C60" activePane="bottomRight" state="frozen"/>
      <selection pane="topRight" activeCell="B1" sqref="B1"/>
      <selection pane="bottomLeft" activeCell="A6" sqref="A6"/>
      <selection pane="bottomRight" activeCell="G75" sqref="G75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5.140625" style="82" bestFit="1" customWidth="1"/>
    <col min="5" max="6" width="15.14062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3.8554687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>SUM(E66:I66)</f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1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1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1"/>
      <c r="B79" s="91" t="str">
        <f>IF(L!$A$1=1,L!B252,IF(L!$A$1=2,L!C252,L!D252))</f>
        <v>2024 Shtator</v>
      </c>
      <c r="C79" s="117">
        <f t="shared" si="52"/>
        <v>1205017.75</v>
      </c>
      <c r="D79" s="118">
        <f t="shared" si="53"/>
        <v>383891.88</v>
      </c>
      <c r="E79" s="118">
        <v>140835.78</v>
      </c>
      <c r="F79" s="118">
        <v>111776.81</v>
      </c>
      <c r="G79" s="118">
        <v>18044.38</v>
      </c>
      <c r="H79" s="118">
        <v>2825</v>
      </c>
      <c r="I79" s="118">
        <v>110409.91</v>
      </c>
      <c r="J79" s="119">
        <f t="shared" ref="J79:J82" si="58">SUM(K79:O79)</f>
        <v>658102.55000000005</v>
      </c>
      <c r="K79" s="118">
        <v>589164.67000000004</v>
      </c>
      <c r="L79" s="118">
        <v>62240.27</v>
      </c>
      <c r="M79" s="118">
        <v>6697.61</v>
      </c>
      <c r="N79" s="118"/>
      <c r="O79" s="118"/>
      <c r="P79" s="119">
        <f t="shared" si="56"/>
        <v>163023.31999999998</v>
      </c>
      <c r="Q79" s="118">
        <v>144726.76999999999</v>
      </c>
      <c r="R79" s="118">
        <v>5128.49</v>
      </c>
      <c r="S79" s="118">
        <v>4636.04</v>
      </c>
      <c r="T79" s="118">
        <v>8532.02</v>
      </c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2112548.5</v>
      </c>
      <c r="D80" s="118">
        <f t="shared" si="53"/>
        <v>1155621.69</v>
      </c>
      <c r="E80" s="118">
        <v>141066.37</v>
      </c>
      <c r="F80" s="118">
        <v>129803.01</v>
      </c>
      <c r="G80" s="118">
        <v>19304.18</v>
      </c>
      <c r="H80" s="118">
        <v>221272</v>
      </c>
      <c r="I80" s="118">
        <v>644176.13</v>
      </c>
      <c r="J80" s="119">
        <f t="shared" si="58"/>
        <v>776965.12</v>
      </c>
      <c r="K80" s="118">
        <v>594255.99</v>
      </c>
      <c r="L80" s="118">
        <v>26201.07</v>
      </c>
      <c r="M80" s="118">
        <v>6508.06</v>
      </c>
      <c r="N80" s="118">
        <v>0</v>
      </c>
      <c r="O80" s="118">
        <v>150000</v>
      </c>
      <c r="P80" s="119">
        <f t="shared" si="56"/>
        <v>179961.69</v>
      </c>
      <c r="Q80" s="118">
        <v>142615.75</v>
      </c>
      <c r="R80" s="118">
        <v>23674.959999999999</v>
      </c>
      <c r="S80" s="118">
        <v>7310.98</v>
      </c>
      <c r="T80" s="118">
        <v>6360</v>
      </c>
      <c r="U80" s="118">
        <v>0</v>
      </c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1667501.45</v>
      </c>
      <c r="D81" s="118">
        <f t="shared" si="53"/>
        <v>639974.78</v>
      </c>
      <c r="E81" s="118">
        <v>130472.94</v>
      </c>
      <c r="F81" s="118">
        <v>150538.91</v>
      </c>
      <c r="G81" s="118">
        <v>17034.02</v>
      </c>
      <c r="H81" s="118">
        <v>106207.89</v>
      </c>
      <c r="I81" s="118">
        <v>235721.02</v>
      </c>
      <c r="J81" s="119">
        <f t="shared" si="58"/>
        <v>620855.76</v>
      </c>
      <c r="K81" s="118">
        <v>585659.15</v>
      </c>
      <c r="L81" s="118">
        <v>27410.63</v>
      </c>
      <c r="M81" s="118">
        <v>7785.98</v>
      </c>
      <c r="N81" s="118"/>
      <c r="O81" s="118"/>
      <c r="P81" s="119">
        <f t="shared" si="56"/>
        <v>406670.91</v>
      </c>
      <c r="Q81" s="118">
        <v>150194.93</v>
      </c>
      <c r="R81" s="118">
        <v>15730.08</v>
      </c>
      <c r="S81" s="118">
        <v>6495.9</v>
      </c>
      <c r="T81" s="118">
        <v>234250</v>
      </c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1392754.9400000002</v>
      </c>
      <c r="D82" s="118">
        <f t="shared" si="53"/>
        <v>521201.74</v>
      </c>
      <c r="E82" s="118">
        <v>135217.97</v>
      </c>
      <c r="F82" s="118">
        <v>91687.34</v>
      </c>
      <c r="G82" s="118">
        <v>35196.69</v>
      </c>
      <c r="H82" s="118">
        <v>4285</v>
      </c>
      <c r="I82" s="118">
        <v>254814.74</v>
      </c>
      <c r="J82" s="117">
        <f t="shared" si="58"/>
        <v>674237.50000000012</v>
      </c>
      <c r="K82" s="118">
        <v>575321.79</v>
      </c>
      <c r="L82" s="118">
        <v>64723.4</v>
      </c>
      <c r="M82" s="118">
        <v>18146.54</v>
      </c>
      <c r="N82" s="118"/>
      <c r="O82" s="118">
        <v>16045.77</v>
      </c>
      <c r="P82" s="119">
        <f t="shared" si="56"/>
        <v>197315.70000000004</v>
      </c>
      <c r="Q82" s="118">
        <v>160188.39000000001</v>
      </c>
      <c r="R82" s="118">
        <v>20915.7</v>
      </c>
      <c r="S82" s="118">
        <v>10723.63</v>
      </c>
      <c r="T82" s="118">
        <v>487.98</v>
      </c>
      <c r="U82" s="118">
        <v>5000</v>
      </c>
    </row>
    <row r="83" spans="1:21">
      <c r="A83" s="115"/>
      <c r="B83" s="91" t="str">
        <f>IF(L!$A$1=1,L!B256,IF(L!$A$1=2,L!C256,L!D256))</f>
        <v>Gjithsej 2024</v>
      </c>
      <c r="C83" s="117">
        <f>SUM(C71:C82)</f>
        <v>22640005.760000002</v>
      </c>
      <c r="D83" s="117">
        <f>SUM(D71:D82)</f>
        <v>10204391.959999999</v>
      </c>
      <c r="E83" s="117">
        <f t="shared" ref="E83:N83" si="60">SUM(E71:E82)</f>
        <v>1634624.2100000002</v>
      </c>
      <c r="F83" s="117">
        <f t="shared" si="60"/>
        <v>1703066.19</v>
      </c>
      <c r="G83" s="117">
        <f t="shared" si="60"/>
        <v>237414.35</v>
      </c>
      <c r="H83" s="117">
        <f t="shared" si="60"/>
        <v>864972.28999999992</v>
      </c>
      <c r="I83" s="117">
        <f t="shared" si="60"/>
        <v>5764314.9199999999</v>
      </c>
      <c r="J83" s="117">
        <f t="shared" si="60"/>
        <v>9621832.5999999996</v>
      </c>
      <c r="K83" s="117">
        <f t="shared" si="60"/>
        <v>8332950.2700000005</v>
      </c>
      <c r="L83" s="117">
        <f t="shared" si="60"/>
        <v>466674.02000000008</v>
      </c>
      <c r="M83" s="117">
        <f t="shared" si="60"/>
        <v>69995.579999999987</v>
      </c>
      <c r="N83" s="117">
        <f t="shared" si="60"/>
        <v>0</v>
      </c>
      <c r="O83" s="117">
        <f>SUM(O71:O82)</f>
        <v>752212.73</v>
      </c>
      <c r="P83" s="117">
        <f t="shared" ref="P83:U83" si="61">SUM(P71:P82)</f>
        <v>2813781.2000000007</v>
      </c>
      <c r="Q83" s="117">
        <f t="shared" si="61"/>
        <v>1774977.6199999996</v>
      </c>
      <c r="R83" s="117">
        <f t="shared" si="61"/>
        <v>369414.60000000003</v>
      </c>
      <c r="S83" s="117">
        <f t="shared" si="61"/>
        <v>82585.650000000009</v>
      </c>
      <c r="T83" s="117">
        <f t="shared" si="61"/>
        <v>321000</v>
      </c>
      <c r="U83" s="117">
        <f t="shared" si="61"/>
        <v>265803.33</v>
      </c>
    </row>
    <row r="84" spans="1:21">
      <c r="A84" s="140">
        <v>2025</v>
      </c>
      <c r="B84" s="91" t="str">
        <f>L!B257</f>
        <v>2025 Janar</v>
      </c>
      <c r="C84" s="117">
        <f>D84+J84+P84</f>
        <v>946723.11999999988</v>
      </c>
      <c r="D84" s="118">
        <f>SUM(E84:I84)</f>
        <v>165884.82999999999</v>
      </c>
      <c r="E84" s="118">
        <v>148885.28</v>
      </c>
      <c r="F84" s="118"/>
      <c r="G84" s="118">
        <v>16999.55</v>
      </c>
      <c r="H84" s="118"/>
      <c r="I84" s="118"/>
      <c r="J84" s="119">
        <f>SUM(K84:O84)</f>
        <v>625802.1</v>
      </c>
      <c r="K84" s="118">
        <v>625802.1</v>
      </c>
      <c r="L84" s="118"/>
      <c r="M84" s="118"/>
      <c r="N84" s="118"/>
      <c r="O84" s="118"/>
      <c r="P84" s="119">
        <f>SUM(Q84:U84)</f>
        <v>155036.19</v>
      </c>
      <c r="Q84" s="118">
        <v>155036.19</v>
      </c>
      <c r="R84" s="118"/>
      <c r="S84" s="118"/>
      <c r="T84" s="118"/>
      <c r="U84" s="118"/>
    </row>
    <row r="85" spans="1:21">
      <c r="A85" s="141"/>
      <c r="B85" s="91" t="str">
        <f>L!B258</f>
        <v>2025 Shkurt</v>
      </c>
      <c r="C85" s="117">
        <f t="shared" ref="C85:C93" si="62">D85+J85+P85</f>
        <v>3696831.75</v>
      </c>
      <c r="D85" s="118">
        <f t="shared" ref="D85:D95" si="63">SUM(E85:I85)</f>
        <v>2230097.8200000003</v>
      </c>
      <c r="E85" s="118">
        <v>149207.44</v>
      </c>
      <c r="F85" s="118">
        <v>495795.41</v>
      </c>
      <c r="G85" s="118">
        <v>24997.78</v>
      </c>
      <c r="H85" s="118">
        <v>81245.58</v>
      </c>
      <c r="I85" s="118">
        <v>1478851.61</v>
      </c>
      <c r="J85" s="119">
        <f>SUM(K85:O85)</f>
        <v>1090073.9200000002</v>
      </c>
      <c r="K85" s="118">
        <v>629483.06000000006</v>
      </c>
      <c r="L85" s="118">
        <v>105804.65</v>
      </c>
      <c r="M85" s="118">
        <v>7774.91</v>
      </c>
      <c r="N85" s="118">
        <v>0</v>
      </c>
      <c r="O85" s="118">
        <v>347011.3</v>
      </c>
      <c r="P85" s="119">
        <f t="shared" ref="P85" si="64">SUM(Q85:U85)</f>
        <v>376660.01</v>
      </c>
      <c r="Q85" s="118">
        <v>153923.01</v>
      </c>
      <c r="R85" s="118">
        <v>149974.13</v>
      </c>
      <c r="S85" s="118">
        <v>7441.38</v>
      </c>
      <c r="T85" s="118">
        <v>7000</v>
      </c>
      <c r="U85" s="118">
        <v>58321.49</v>
      </c>
    </row>
    <row r="86" spans="1:21">
      <c r="A86" s="141"/>
      <c r="B86" s="91" t="str">
        <f>L!B259</f>
        <v xml:space="preserve">2025 Mars </v>
      </c>
      <c r="C86" s="117">
        <f t="shared" si="62"/>
        <v>3047691.01</v>
      </c>
      <c r="D86" s="118">
        <f t="shared" si="63"/>
        <v>1710786.4899999998</v>
      </c>
      <c r="E86" s="118">
        <v>142367.26999999999</v>
      </c>
      <c r="F86" s="118">
        <v>463931.56</v>
      </c>
      <c r="G86" s="118">
        <v>19933.2</v>
      </c>
      <c r="H86" s="118">
        <v>54310.21</v>
      </c>
      <c r="I86" s="118">
        <v>1030244.25</v>
      </c>
      <c r="J86" s="119">
        <f t="shared" ref="J86:J87" si="65">SUM(K86:O86)</f>
        <v>996438.34</v>
      </c>
      <c r="K86" s="118">
        <v>621062.36</v>
      </c>
      <c r="L86" s="118">
        <v>62727.88</v>
      </c>
      <c r="M86" s="118">
        <v>5750.74</v>
      </c>
      <c r="N86" s="118">
        <v>0</v>
      </c>
      <c r="O86" s="118">
        <v>306897.36</v>
      </c>
      <c r="P86" s="119">
        <f>SUM(Q86:U86)</f>
        <v>340466.18000000005</v>
      </c>
      <c r="Q86" s="118">
        <v>154048.75</v>
      </c>
      <c r="R86" s="118">
        <v>60317.73</v>
      </c>
      <c r="S86" s="118">
        <v>7231.72</v>
      </c>
      <c r="T86" s="118">
        <v>7867.98</v>
      </c>
      <c r="U86" s="118">
        <v>111000</v>
      </c>
    </row>
    <row r="87" spans="1:21">
      <c r="A87" s="141"/>
      <c r="B87" s="91" t="str">
        <f>L!B260</f>
        <v>2025 Prill</v>
      </c>
      <c r="C87" s="117">
        <f t="shared" si="62"/>
        <v>0</v>
      </c>
      <c r="D87" s="118">
        <f t="shared" si="63"/>
        <v>0</v>
      </c>
      <c r="E87" s="118"/>
      <c r="F87" s="118"/>
      <c r="G87" s="118"/>
      <c r="H87" s="118"/>
      <c r="I87" s="118"/>
      <c r="J87" s="119">
        <f t="shared" si="65"/>
        <v>0</v>
      </c>
      <c r="K87" s="118"/>
      <c r="L87" s="118"/>
      <c r="M87" s="118"/>
      <c r="N87" s="118"/>
      <c r="O87" s="118"/>
      <c r="P87" s="119">
        <f t="shared" ref="P87:P95" si="66">SUM(Q87:U87)</f>
        <v>0</v>
      </c>
      <c r="Q87" s="118"/>
      <c r="R87" s="118"/>
      <c r="S87" s="118"/>
      <c r="T87" s="118"/>
      <c r="U87" s="118"/>
    </row>
    <row r="88" spans="1:21">
      <c r="A88" s="141"/>
      <c r="B88" s="91" t="str">
        <f>L!B261</f>
        <v>2025 Maj</v>
      </c>
      <c r="C88" s="117">
        <f t="shared" si="62"/>
        <v>0</v>
      </c>
      <c r="D88" s="118">
        <f t="shared" si="63"/>
        <v>0</v>
      </c>
      <c r="E88" s="118"/>
      <c r="F88" s="118"/>
      <c r="G88" s="118"/>
      <c r="H88" s="118"/>
      <c r="I88" s="118"/>
      <c r="J88" s="119">
        <f>SUM(K88:O88)</f>
        <v>0</v>
      </c>
      <c r="K88" s="118"/>
      <c r="L88" s="118"/>
      <c r="M88" s="118"/>
      <c r="N88" s="118"/>
      <c r="O88" s="118"/>
      <c r="P88" s="119">
        <f t="shared" si="66"/>
        <v>0</v>
      </c>
      <c r="Q88" s="118"/>
      <c r="R88" s="118"/>
      <c r="S88" s="118"/>
      <c r="T88" s="118"/>
      <c r="U88" s="118"/>
    </row>
    <row r="89" spans="1:21">
      <c r="A89" s="141"/>
      <c r="B89" s="91" t="str">
        <f>L!B262</f>
        <v>2025 Qershor</v>
      </c>
      <c r="C89" s="117">
        <f t="shared" si="62"/>
        <v>0</v>
      </c>
      <c r="D89" s="118">
        <f t="shared" si="63"/>
        <v>0</v>
      </c>
      <c r="E89" s="118"/>
      <c r="F89" s="118"/>
      <c r="G89" s="118"/>
      <c r="H89" s="118"/>
      <c r="I89" s="118"/>
      <c r="J89" s="119">
        <f>SUM(K89:O89)</f>
        <v>0</v>
      </c>
      <c r="K89" s="118"/>
      <c r="L89" s="118"/>
      <c r="M89" s="118"/>
      <c r="N89" s="118"/>
      <c r="O89" s="118"/>
      <c r="P89" s="119">
        <f t="shared" si="66"/>
        <v>0</v>
      </c>
      <c r="Q89" s="118"/>
      <c r="R89" s="118"/>
      <c r="S89" s="118"/>
      <c r="T89" s="118"/>
      <c r="U89" s="118"/>
    </row>
    <row r="90" spans="1:21">
      <c r="A90" s="141"/>
      <c r="B90" s="91" t="str">
        <f>L!B263</f>
        <v>2025 Korrik</v>
      </c>
      <c r="C90" s="117">
        <f t="shared" si="62"/>
        <v>0</v>
      </c>
      <c r="D90" s="118">
        <f t="shared" si="63"/>
        <v>0</v>
      </c>
      <c r="E90" s="118"/>
      <c r="F90" s="118"/>
      <c r="G90" s="118"/>
      <c r="H90" s="118"/>
      <c r="I90" s="118"/>
      <c r="J90" s="119">
        <f t="shared" ref="J90" si="67">SUM(K90:O90)</f>
        <v>0</v>
      </c>
      <c r="K90" s="118"/>
      <c r="L90" s="118"/>
      <c r="M90" s="118"/>
      <c r="N90" s="118"/>
      <c r="O90" s="118"/>
      <c r="P90" s="119">
        <f t="shared" si="66"/>
        <v>0</v>
      </c>
      <c r="Q90" s="118"/>
      <c r="R90" s="118"/>
      <c r="S90" s="118"/>
      <c r="T90" s="118"/>
      <c r="U90" s="118"/>
    </row>
    <row r="91" spans="1:21">
      <c r="A91" s="141"/>
      <c r="B91" s="91" t="str">
        <f>L!B264</f>
        <v>2025 Gusht</v>
      </c>
      <c r="C91" s="117">
        <f t="shared" si="62"/>
        <v>0</v>
      </c>
      <c r="D91" s="118">
        <f t="shared" si="63"/>
        <v>0</v>
      </c>
      <c r="E91" s="118"/>
      <c r="F91" s="118"/>
      <c r="G91" s="118"/>
      <c r="H91" s="118"/>
      <c r="I91" s="118"/>
      <c r="J91" s="119">
        <f>SUM(K91:O91)</f>
        <v>0</v>
      </c>
      <c r="K91" s="118"/>
      <c r="L91" s="118"/>
      <c r="M91" s="118"/>
      <c r="N91" s="118"/>
      <c r="O91" s="118"/>
      <c r="P91" s="119">
        <f t="shared" si="66"/>
        <v>0</v>
      </c>
      <c r="Q91" s="118"/>
      <c r="R91" s="118"/>
      <c r="S91" s="118"/>
      <c r="T91" s="118"/>
      <c r="U91" s="118"/>
    </row>
    <row r="92" spans="1:21">
      <c r="A92" s="141"/>
      <c r="B92" s="91" t="str">
        <f>L!B265</f>
        <v>2025 Shtator</v>
      </c>
      <c r="C92" s="117">
        <f t="shared" si="62"/>
        <v>0</v>
      </c>
      <c r="D92" s="118">
        <f t="shared" si="63"/>
        <v>0</v>
      </c>
      <c r="E92" s="118"/>
      <c r="F92" s="118"/>
      <c r="G92" s="118"/>
      <c r="H92" s="118"/>
      <c r="I92" s="118"/>
      <c r="J92" s="119">
        <f t="shared" ref="J92:J95" si="68">SUM(K92:O92)</f>
        <v>0</v>
      </c>
      <c r="K92" s="118"/>
      <c r="L92" s="118"/>
      <c r="M92" s="118"/>
      <c r="N92" s="118"/>
      <c r="O92" s="118"/>
      <c r="P92" s="119">
        <f t="shared" si="66"/>
        <v>0</v>
      </c>
      <c r="Q92" s="118"/>
      <c r="R92" s="118"/>
      <c r="S92" s="118"/>
      <c r="T92" s="118"/>
      <c r="U92" s="118"/>
    </row>
    <row r="93" spans="1:21">
      <c r="A93" s="141"/>
      <c r="B93" s="91" t="str">
        <f>L!B266</f>
        <v>2025 Tetor</v>
      </c>
      <c r="C93" s="117">
        <f t="shared" si="62"/>
        <v>0</v>
      </c>
      <c r="D93" s="118">
        <f t="shared" si="63"/>
        <v>0</v>
      </c>
      <c r="E93" s="118"/>
      <c r="F93" s="118"/>
      <c r="G93" s="118"/>
      <c r="H93" s="118"/>
      <c r="I93" s="118"/>
      <c r="J93" s="119">
        <f t="shared" si="68"/>
        <v>0</v>
      </c>
      <c r="K93" s="118"/>
      <c r="L93" s="118"/>
      <c r="M93" s="118"/>
      <c r="N93" s="118"/>
      <c r="O93" s="118"/>
      <c r="P93" s="119">
        <f t="shared" si="66"/>
        <v>0</v>
      </c>
      <c r="Q93" s="118"/>
      <c r="R93" s="118"/>
      <c r="S93" s="118"/>
      <c r="T93" s="118"/>
      <c r="U93" s="118"/>
    </row>
    <row r="94" spans="1:21">
      <c r="A94" s="141"/>
      <c r="B94" s="91" t="str">
        <f>L!B267</f>
        <v xml:space="preserve">2025 Nëntor </v>
      </c>
      <c r="C94" s="117">
        <f>D94+J94+P94</f>
        <v>0</v>
      </c>
      <c r="D94" s="118">
        <f t="shared" si="63"/>
        <v>0</v>
      </c>
      <c r="E94" s="118"/>
      <c r="F94" s="118"/>
      <c r="G94" s="118"/>
      <c r="H94" s="118"/>
      <c r="I94" s="118"/>
      <c r="J94" s="119">
        <f t="shared" si="68"/>
        <v>0</v>
      </c>
      <c r="K94" s="118"/>
      <c r="L94" s="118"/>
      <c r="M94" s="118"/>
      <c r="N94" s="118"/>
      <c r="O94" s="118"/>
      <c r="P94" s="119">
        <f t="shared" si="66"/>
        <v>0</v>
      </c>
      <c r="Q94" s="118"/>
      <c r="R94" s="118"/>
      <c r="S94" s="118"/>
      <c r="T94" s="118"/>
      <c r="U94" s="118"/>
    </row>
    <row r="95" spans="1:21">
      <c r="A95" s="141"/>
      <c r="B95" s="91" t="str">
        <f>L!B268</f>
        <v>2025 Dhjetor</v>
      </c>
      <c r="C95" s="117">
        <f t="shared" ref="C95" si="69">D95+J95+P95</f>
        <v>0</v>
      </c>
      <c r="D95" s="118">
        <f t="shared" si="63"/>
        <v>0</v>
      </c>
      <c r="E95" s="118"/>
      <c r="F95" s="118"/>
      <c r="G95" s="118"/>
      <c r="H95" s="118"/>
      <c r="I95" s="118"/>
      <c r="J95" s="117">
        <f t="shared" si="68"/>
        <v>0</v>
      </c>
      <c r="K95" s="118"/>
      <c r="L95" s="118"/>
      <c r="M95" s="118"/>
      <c r="N95" s="118"/>
      <c r="O95" s="118"/>
      <c r="P95" s="119">
        <f t="shared" si="66"/>
        <v>0</v>
      </c>
      <c r="Q95" s="118"/>
      <c r="R95" s="118"/>
      <c r="S95" s="118"/>
      <c r="T95" s="118"/>
      <c r="U95" s="118"/>
    </row>
    <row r="96" spans="1:21">
      <c r="A96" s="115"/>
      <c r="B96" s="91" t="str">
        <f>L!B269</f>
        <v>Gjithsej 2025</v>
      </c>
      <c r="C96" s="117">
        <f>SUM(C84:C95)</f>
        <v>7691245.8799999999</v>
      </c>
      <c r="D96" s="117">
        <f>SUM(D84:D95)</f>
        <v>4106769.14</v>
      </c>
      <c r="E96" s="117">
        <f t="shared" ref="E96:N96" si="70">SUM(E84:E95)</f>
        <v>440459.99</v>
      </c>
      <c r="F96" s="117">
        <f t="shared" si="70"/>
        <v>959726.97</v>
      </c>
      <c r="G96" s="117">
        <f t="shared" si="70"/>
        <v>61930.53</v>
      </c>
      <c r="H96" s="117">
        <f t="shared" si="70"/>
        <v>135555.79</v>
      </c>
      <c r="I96" s="117">
        <f t="shared" si="70"/>
        <v>2509095.8600000003</v>
      </c>
      <c r="J96" s="117">
        <f t="shared" si="70"/>
        <v>2712314.36</v>
      </c>
      <c r="K96" s="117">
        <f t="shared" si="70"/>
        <v>1876347.52</v>
      </c>
      <c r="L96" s="117">
        <f t="shared" si="70"/>
        <v>168532.53</v>
      </c>
      <c r="M96" s="117">
        <f t="shared" si="70"/>
        <v>13525.65</v>
      </c>
      <c r="N96" s="117">
        <f t="shared" si="70"/>
        <v>0</v>
      </c>
      <c r="O96" s="117">
        <f>SUM(O84:O95)</f>
        <v>653908.65999999992</v>
      </c>
      <c r="P96" s="117">
        <f t="shared" ref="P96:U96" si="71">SUM(P84:P95)</f>
        <v>872162.38</v>
      </c>
      <c r="Q96" s="117">
        <f t="shared" si="71"/>
        <v>463007.95</v>
      </c>
      <c r="R96" s="117">
        <f t="shared" si="71"/>
        <v>210291.86000000002</v>
      </c>
      <c r="S96" s="117">
        <f t="shared" si="71"/>
        <v>14673.1</v>
      </c>
      <c r="T96" s="117">
        <f t="shared" si="71"/>
        <v>14867.98</v>
      </c>
      <c r="U96" s="117">
        <f t="shared" si="71"/>
        <v>169321.49</v>
      </c>
    </row>
  </sheetData>
  <sheetProtection deleteColumns="0" deleteRows="0" selectLockedCells="1" pivotTables="0" selectUnlockedCells="1"/>
  <mergeCells count="12">
    <mergeCell ref="A84:A95"/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 C83:D83 J83 P8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94"/>
  <sheetViews>
    <sheetView zoomScale="60" zoomScaleNormal="60" zoomScaleSheetLayoutView="70" workbookViewId="0">
      <pane xSplit="2" ySplit="3" topLeftCell="C64" activePane="bottomRight" state="frozen"/>
      <selection pane="topRight" activeCell="C1" sqref="C1"/>
      <selection pane="bottomLeft" activeCell="A9" sqref="A9"/>
      <selection pane="bottomRight" activeCell="D85" sqref="D85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2382</v>
      </c>
      <c r="P69" s="126">
        <v>16295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21.6</v>
      </c>
      <c r="O70" s="124">
        <v>4098.66</v>
      </c>
      <c r="P70" s="127">
        <v>14940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199864.02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5.4</v>
      </c>
      <c r="O71" s="124">
        <v>944.33</v>
      </c>
      <c r="P71" s="127">
        <v>14310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302568.51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>
        <v>0</v>
      </c>
      <c r="O72" s="124">
        <v>1529.33</v>
      </c>
      <c r="P72" s="127">
        <v>33020</v>
      </c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174023.7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>
        <v>0</v>
      </c>
      <c r="O73" s="124">
        <v>2731</v>
      </c>
      <c r="P73" s="127">
        <v>30021</v>
      </c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131772.68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>
        <v>0</v>
      </c>
      <c r="O74" s="124">
        <v>3929.66</v>
      </c>
      <c r="P74" s="127">
        <v>21441</v>
      </c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172655.11000000002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>
        <v>0</v>
      </c>
      <c r="O75" s="124">
        <v>2936</v>
      </c>
      <c r="P75" s="127">
        <v>36751.5</v>
      </c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224548.97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>
        <v>0</v>
      </c>
      <c r="N76" s="124">
        <v>0</v>
      </c>
      <c r="O76" s="124">
        <v>1600</v>
      </c>
      <c r="P76" s="127">
        <v>38225</v>
      </c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166950.38999999998</v>
      </c>
      <c r="D77" s="124">
        <v>80853.97</v>
      </c>
      <c r="E77" s="124">
        <v>10355</v>
      </c>
      <c r="F77" s="124">
        <v>6315</v>
      </c>
      <c r="G77" s="124">
        <v>910.45</v>
      </c>
      <c r="H77" s="124">
        <v>192</v>
      </c>
      <c r="I77" s="124">
        <v>174.4</v>
      </c>
      <c r="J77" s="124">
        <v>6664.5</v>
      </c>
      <c r="K77" s="124">
        <v>4050</v>
      </c>
      <c r="L77" s="124">
        <v>20604.59</v>
      </c>
      <c r="M77" s="124">
        <v>0</v>
      </c>
      <c r="N77" s="124">
        <v>10.8</v>
      </c>
      <c r="O77" s="124">
        <v>2094.6799999999998</v>
      </c>
      <c r="P77" s="127">
        <v>34725</v>
      </c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248494.43000000002</v>
      </c>
      <c r="D78" s="124">
        <v>76034.649999999994</v>
      </c>
      <c r="E78" s="124">
        <v>10835</v>
      </c>
      <c r="F78" s="124">
        <v>5950</v>
      </c>
      <c r="G78" s="124">
        <v>198.8</v>
      </c>
      <c r="H78" s="124">
        <v>166.65</v>
      </c>
      <c r="I78" s="124">
        <v>69109.350000000006</v>
      </c>
      <c r="J78" s="124">
        <v>6028</v>
      </c>
      <c r="K78" s="124">
        <v>4185</v>
      </c>
      <c r="L78" s="124">
        <v>33484.449999999997</v>
      </c>
      <c r="M78" s="124">
        <v>0</v>
      </c>
      <c r="N78" s="124">
        <v>97.2</v>
      </c>
      <c r="O78" s="124">
        <v>6855.33</v>
      </c>
      <c r="P78" s="127">
        <v>35550</v>
      </c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137683.93</v>
      </c>
      <c r="D79" s="124">
        <v>35041.629999999997</v>
      </c>
      <c r="E79" s="124">
        <v>9740</v>
      </c>
      <c r="F79" s="124">
        <v>2102</v>
      </c>
      <c r="G79" s="124">
        <v>20</v>
      </c>
      <c r="H79" s="124">
        <v>94.62</v>
      </c>
      <c r="I79" s="124">
        <v>16985.98</v>
      </c>
      <c r="J79" s="124">
        <v>5032</v>
      </c>
      <c r="K79" s="124">
        <v>4155</v>
      </c>
      <c r="L79" s="124">
        <v>36814.639999999999</v>
      </c>
      <c r="M79" s="124"/>
      <c r="N79" s="124">
        <v>86.4</v>
      </c>
      <c r="O79" s="124">
        <v>3126.66</v>
      </c>
      <c r="P79" s="127">
        <v>24485</v>
      </c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220474.41999999998</v>
      </c>
      <c r="D80" s="124">
        <v>100400.41</v>
      </c>
      <c r="E80" s="124">
        <v>12070</v>
      </c>
      <c r="F80" s="124">
        <v>7352</v>
      </c>
      <c r="G80" s="124">
        <v>121</v>
      </c>
      <c r="H80" s="124">
        <v>2602.9299999999998</v>
      </c>
      <c r="I80" s="124">
        <v>2080</v>
      </c>
      <c r="J80" s="124">
        <v>8717</v>
      </c>
      <c r="K80" s="124">
        <v>4155</v>
      </c>
      <c r="L80" s="124">
        <v>51977.4</v>
      </c>
      <c r="M80" s="124"/>
      <c r="N80" s="124"/>
      <c r="O80" s="124">
        <v>4403.68</v>
      </c>
      <c r="P80" s="127">
        <v>26595</v>
      </c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2210291.73</v>
      </c>
      <c r="D81" s="130">
        <f t="shared" ref="D81:P81" si="13">SUM(D69:D80)</f>
        <v>993529.45000000007</v>
      </c>
      <c r="E81" s="130">
        <f t="shared" si="13"/>
        <v>121375</v>
      </c>
      <c r="F81" s="130">
        <f t="shared" si="13"/>
        <v>74473</v>
      </c>
      <c r="G81" s="130">
        <f t="shared" si="13"/>
        <v>3468.1800000000003</v>
      </c>
      <c r="H81" s="130">
        <f t="shared" si="13"/>
        <v>8370.98</v>
      </c>
      <c r="I81" s="130">
        <f t="shared" si="13"/>
        <v>109824.83</v>
      </c>
      <c r="J81" s="130">
        <f t="shared" si="13"/>
        <v>70573.06</v>
      </c>
      <c r="K81" s="130">
        <f t="shared" si="13"/>
        <v>41566</v>
      </c>
      <c r="L81" s="130">
        <f t="shared" si="13"/>
        <v>423900.00000000006</v>
      </c>
      <c r="M81" s="130">
        <f t="shared" si="13"/>
        <v>0</v>
      </c>
      <c r="N81" s="130">
        <f t="shared" si="13"/>
        <v>221.4</v>
      </c>
      <c r="O81" s="130">
        <f t="shared" si="13"/>
        <v>36631.33</v>
      </c>
      <c r="P81" s="130">
        <f t="shared" si="13"/>
        <v>326358.5</v>
      </c>
    </row>
    <row r="82" spans="1:16" s="3" customFormat="1" ht="18.75" customHeight="1">
      <c r="A82" s="147">
        <v>2025</v>
      </c>
      <c r="B82" s="97" t="str">
        <f>L!B257</f>
        <v>2025 Janar</v>
      </c>
      <c r="C82" s="116">
        <f>SUM(D82:P82)</f>
        <v>96787.87</v>
      </c>
      <c r="D82" s="124">
        <v>36774.92</v>
      </c>
      <c r="E82" s="125">
        <v>10354</v>
      </c>
      <c r="F82" s="125">
        <v>6753</v>
      </c>
      <c r="G82" s="125">
        <v>24</v>
      </c>
      <c r="H82" s="125">
        <v>614.58000000000004</v>
      </c>
      <c r="I82" s="125">
        <v>1040</v>
      </c>
      <c r="J82" s="125">
        <v>9821.5</v>
      </c>
      <c r="K82" s="125">
        <v>6465</v>
      </c>
      <c r="L82" s="125">
        <v>24940.87</v>
      </c>
      <c r="M82" s="124">
        <v>0</v>
      </c>
      <c r="N82" s="125">
        <v>0</v>
      </c>
      <c r="O82" s="125">
        <v>0</v>
      </c>
      <c r="P82" s="126">
        <v>0</v>
      </c>
    </row>
    <row r="83" spans="1:16" s="3" customFormat="1" ht="18.75" customHeight="1">
      <c r="A83" s="148"/>
      <c r="B83" s="97" t="str">
        <f>L!B258</f>
        <v>2025 Shkurt</v>
      </c>
      <c r="C83" s="116">
        <f t="shared" ref="C83:C93" si="14">SUM(D83:P83)</f>
        <v>91229.640000000014</v>
      </c>
      <c r="D83" s="124">
        <v>46972.160000000003</v>
      </c>
      <c r="E83" s="125">
        <v>8460.16</v>
      </c>
      <c r="F83" s="125">
        <v>6055</v>
      </c>
      <c r="G83" s="125">
        <v>0</v>
      </c>
      <c r="H83" s="125">
        <v>2008.32</v>
      </c>
      <c r="I83" s="125">
        <v>1040</v>
      </c>
      <c r="J83" s="125">
        <v>7566</v>
      </c>
      <c r="K83" s="125">
        <v>6450</v>
      </c>
      <c r="L83" s="125">
        <v>12678</v>
      </c>
      <c r="M83" s="124">
        <v>0</v>
      </c>
      <c r="N83" s="124">
        <v>0</v>
      </c>
      <c r="O83" s="124">
        <v>0</v>
      </c>
      <c r="P83" s="127">
        <v>0</v>
      </c>
    </row>
    <row r="84" spans="1:16" s="3" customFormat="1" ht="18.75" customHeight="1">
      <c r="A84" s="148"/>
      <c r="B84" s="97" t="str">
        <f>L!B259</f>
        <v xml:space="preserve">2025 Mars </v>
      </c>
      <c r="C84" s="116">
        <f>SUM(D84:P84)</f>
        <v>142290.68</v>
      </c>
      <c r="D84" s="124">
        <v>77169.73</v>
      </c>
      <c r="E84" s="124">
        <v>9135</v>
      </c>
      <c r="F84" s="127">
        <v>4919.3999999999996</v>
      </c>
      <c r="G84" s="124">
        <v>118.96</v>
      </c>
      <c r="H84" s="124">
        <v>487.84</v>
      </c>
      <c r="I84" s="124">
        <v>10720</v>
      </c>
      <c r="J84" s="124">
        <v>5872.5</v>
      </c>
      <c r="K84" s="124">
        <v>6616</v>
      </c>
      <c r="L84" s="124">
        <v>27241.25</v>
      </c>
      <c r="M84" s="124">
        <v>10</v>
      </c>
      <c r="N84" s="124"/>
      <c r="O84" s="124"/>
      <c r="P84" s="127"/>
    </row>
    <row r="85" spans="1:16" s="3" customFormat="1" ht="18.75" customHeight="1">
      <c r="A85" s="148"/>
      <c r="B85" s="97" t="str">
        <f>L!B260</f>
        <v>2025 Prill</v>
      </c>
      <c r="C85" s="116">
        <f t="shared" si="14"/>
        <v>0</v>
      </c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7"/>
    </row>
    <row r="86" spans="1:16" s="3" customFormat="1" ht="18.75" customHeight="1">
      <c r="A86" s="148"/>
      <c r="B86" s="97" t="str">
        <f>L!B261</f>
        <v>2025 Maj</v>
      </c>
      <c r="C86" s="116">
        <f t="shared" si="14"/>
        <v>0</v>
      </c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7"/>
    </row>
    <row r="87" spans="1:16" s="3" customFormat="1" ht="18.75" customHeight="1">
      <c r="A87" s="148"/>
      <c r="B87" s="97" t="str">
        <f>L!B262</f>
        <v>2025 Qershor</v>
      </c>
      <c r="C87" s="116">
        <f t="shared" si="14"/>
        <v>0</v>
      </c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7"/>
    </row>
    <row r="88" spans="1:16" s="3" customFormat="1" ht="18.75" customHeight="1">
      <c r="A88" s="148"/>
      <c r="B88" s="97" t="str">
        <f>L!B263</f>
        <v>2025 Korrik</v>
      </c>
      <c r="C88" s="116">
        <f t="shared" si="14"/>
        <v>0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7"/>
    </row>
    <row r="89" spans="1:16" s="3" customFormat="1" ht="18.75" customHeight="1">
      <c r="A89" s="148"/>
      <c r="B89" s="97" t="str">
        <f>L!B264</f>
        <v>2025 Gusht</v>
      </c>
      <c r="C89" s="116">
        <f t="shared" si="14"/>
        <v>0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7"/>
    </row>
    <row r="90" spans="1:16" s="3" customFormat="1" ht="18.75" customHeight="1">
      <c r="A90" s="148"/>
      <c r="B90" s="97" t="str">
        <f>L!B265</f>
        <v>2025 Shtator</v>
      </c>
      <c r="C90" s="116">
        <f t="shared" si="14"/>
        <v>0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7"/>
    </row>
    <row r="91" spans="1:16" s="3" customFormat="1" ht="18.75" customHeight="1">
      <c r="A91" s="148"/>
      <c r="B91" s="97" t="str">
        <f>L!B266</f>
        <v>2025 Tetor</v>
      </c>
      <c r="C91" s="116">
        <f t="shared" si="14"/>
        <v>0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7"/>
    </row>
    <row r="92" spans="1:16" s="3" customFormat="1" ht="18.75" customHeight="1">
      <c r="A92" s="148"/>
      <c r="B92" s="97" t="str">
        <f>L!B267</f>
        <v xml:space="preserve">2025 Nëntor </v>
      </c>
      <c r="C92" s="116">
        <f t="shared" si="14"/>
        <v>0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7"/>
    </row>
    <row r="93" spans="1:16" s="3" customFormat="1" ht="18.75" customHeight="1">
      <c r="A93" s="148"/>
      <c r="B93" s="97" t="str">
        <f>L!B268</f>
        <v>2025 Dhjetor</v>
      </c>
      <c r="C93" s="116">
        <f t="shared" si="14"/>
        <v>0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7"/>
    </row>
    <row r="94" spans="1:16" s="3" customFormat="1" ht="18.75" customHeight="1">
      <c r="A94" s="149"/>
      <c r="B94" s="129" t="str">
        <f>L!B269</f>
        <v>Gjithsej 2025</v>
      </c>
      <c r="C94" s="130">
        <f>SUM(C82:C93)</f>
        <v>330308.19</v>
      </c>
      <c r="D94" s="130">
        <f t="shared" ref="D94:P94" si="15">SUM(D82:D93)</f>
        <v>160916.81</v>
      </c>
      <c r="E94" s="130">
        <f t="shared" si="15"/>
        <v>27949.16</v>
      </c>
      <c r="F94" s="130">
        <f t="shared" si="15"/>
        <v>17727.400000000001</v>
      </c>
      <c r="G94" s="130">
        <f t="shared" si="15"/>
        <v>142.95999999999998</v>
      </c>
      <c r="H94" s="130">
        <f t="shared" si="15"/>
        <v>3110.7400000000002</v>
      </c>
      <c r="I94" s="130">
        <f t="shared" si="15"/>
        <v>12800</v>
      </c>
      <c r="J94" s="130">
        <f t="shared" si="15"/>
        <v>23260</v>
      </c>
      <c r="K94" s="130">
        <f t="shared" si="15"/>
        <v>19531</v>
      </c>
      <c r="L94" s="130">
        <f t="shared" si="15"/>
        <v>64860.119999999995</v>
      </c>
      <c r="M94" s="130">
        <f t="shared" si="15"/>
        <v>10</v>
      </c>
      <c r="N94" s="130">
        <f t="shared" si="15"/>
        <v>0</v>
      </c>
      <c r="O94" s="130">
        <f t="shared" si="15"/>
        <v>0</v>
      </c>
      <c r="P94" s="130">
        <f t="shared" si="15"/>
        <v>0</v>
      </c>
    </row>
  </sheetData>
  <mergeCells count="8">
    <mergeCell ref="A82:A94"/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69"/>
  <sheetViews>
    <sheetView topLeftCell="A236" workbookViewId="0">
      <selection activeCell="F266" sqref="F26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  <row r="257" spans="2:4">
      <c r="B257" s="5" t="s">
        <v>914</v>
      </c>
      <c r="C257" s="5" t="s">
        <v>927</v>
      </c>
      <c r="D257" s="5" t="s">
        <v>938</v>
      </c>
    </row>
    <row r="258" spans="2:4">
      <c r="B258" s="5" t="s">
        <v>915</v>
      </c>
      <c r="C258" s="5" t="s">
        <v>928</v>
      </c>
      <c r="D258" s="5" t="s">
        <v>939</v>
      </c>
    </row>
    <row r="259" spans="2:4">
      <c r="B259" s="5" t="s">
        <v>925</v>
      </c>
      <c r="C259" s="5" t="s">
        <v>929</v>
      </c>
      <c r="D259" s="5" t="s">
        <v>940</v>
      </c>
    </row>
    <row r="260" spans="2:4">
      <c r="B260" s="5" t="s">
        <v>916</v>
      </c>
      <c r="C260" s="5" t="s">
        <v>930</v>
      </c>
      <c r="D260" s="5" t="s">
        <v>930</v>
      </c>
    </row>
    <row r="261" spans="2:4">
      <c r="B261" s="5" t="s">
        <v>917</v>
      </c>
      <c r="C261" s="5" t="s">
        <v>917</v>
      </c>
      <c r="D261" s="5" t="s">
        <v>941</v>
      </c>
    </row>
    <row r="262" spans="2:4">
      <c r="B262" s="5" t="s">
        <v>918</v>
      </c>
      <c r="C262" s="5" t="s">
        <v>931</v>
      </c>
      <c r="D262" s="5" t="s">
        <v>942</v>
      </c>
    </row>
    <row r="263" spans="2:4">
      <c r="B263" s="5" t="s">
        <v>919</v>
      </c>
      <c r="C263" s="5" t="s">
        <v>932</v>
      </c>
      <c r="D263" s="5" t="s">
        <v>943</v>
      </c>
    </row>
    <row r="264" spans="2:4">
      <c r="B264" s="5" t="s">
        <v>920</v>
      </c>
      <c r="C264" s="5" t="s">
        <v>933</v>
      </c>
      <c r="D264" s="5" t="s">
        <v>944</v>
      </c>
    </row>
    <row r="265" spans="2:4">
      <c r="B265" s="5" t="s">
        <v>921</v>
      </c>
      <c r="C265" s="5" t="s">
        <v>934</v>
      </c>
      <c r="D265" s="5" t="s">
        <v>945</v>
      </c>
    </row>
    <row r="266" spans="2:4">
      <c r="B266" s="5" t="s">
        <v>922</v>
      </c>
      <c r="C266" s="5" t="s">
        <v>935</v>
      </c>
      <c r="D266" s="5" t="s">
        <v>946</v>
      </c>
    </row>
    <row r="267" spans="2:4">
      <c r="B267" s="5" t="s">
        <v>926</v>
      </c>
      <c r="C267" s="5" t="s">
        <v>936</v>
      </c>
      <c r="D267" s="5" t="s">
        <v>947</v>
      </c>
    </row>
    <row r="268" spans="2:4">
      <c r="B268" s="5" t="s">
        <v>923</v>
      </c>
      <c r="C268" s="5" t="s">
        <v>937</v>
      </c>
      <c r="D268" s="5" t="s">
        <v>948</v>
      </c>
    </row>
    <row r="269" spans="2:4">
      <c r="B269" s="6" t="s">
        <v>924</v>
      </c>
      <c r="C269" s="11" t="s">
        <v>949</v>
      </c>
      <c r="D269" s="6" t="s">
        <v>950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2025-04-10T13:07:09Z</dcterms:modified>
</cp:coreProperties>
</file>