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4\Raportet Mujore, Tre mujore dhe Vjetore 2024\"/>
    </mc:Choice>
  </mc:AlternateContent>
  <bookViews>
    <workbookView xWindow="0" yWindow="180" windowWidth="7650" windowHeight="6405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K57" i="6" l="1"/>
  <c r="K70" i="6"/>
  <c r="D72" i="6" l="1"/>
  <c r="D73" i="6"/>
  <c r="D74" i="6"/>
  <c r="D75" i="6"/>
  <c r="D76" i="6"/>
  <c r="D77" i="6"/>
  <c r="D83" i="6" s="1"/>
  <c r="D78" i="6"/>
  <c r="D79" i="6"/>
  <c r="D80" i="6"/>
  <c r="D81" i="6"/>
  <c r="D82" i="6"/>
  <c r="D71" i="6"/>
  <c r="D68" i="6"/>
  <c r="U83" i="6" l="1"/>
  <c r="T83" i="6"/>
  <c r="S83" i="6"/>
  <c r="R83" i="6"/>
  <c r="Q83" i="6"/>
  <c r="O83" i="6"/>
  <c r="N83" i="6"/>
  <c r="M83" i="6"/>
  <c r="L83" i="6"/>
  <c r="K83" i="6"/>
  <c r="I83" i="6"/>
  <c r="H83" i="6"/>
  <c r="G83" i="6"/>
  <c r="F83" i="6"/>
  <c r="E83" i="6"/>
  <c r="B83" i="6"/>
  <c r="P82" i="6"/>
  <c r="J82" i="6"/>
  <c r="C82" i="6"/>
  <c r="B82" i="6"/>
  <c r="P81" i="6"/>
  <c r="J81" i="6"/>
  <c r="C81" i="6"/>
  <c r="B81" i="6"/>
  <c r="P80" i="6"/>
  <c r="J80" i="6"/>
  <c r="C80" i="6"/>
  <c r="B80" i="6"/>
  <c r="P79" i="6"/>
  <c r="J79" i="6"/>
  <c r="B79" i="6"/>
  <c r="P78" i="6"/>
  <c r="C78" i="6" s="1"/>
  <c r="J78" i="6"/>
  <c r="B78" i="6"/>
  <c r="P77" i="6"/>
  <c r="J77" i="6"/>
  <c r="B77" i="6"/>
  <c r="P76" i="6"/>
  <c r="J76" i="6"/>
  <c r="B76" i="6"/>
  <c r="P75" i="6"/>
  <c r="J75" i="6"/>
  <c r="B75" i="6"/>
  <c r="P74" i="6"/>
  <c r="J74" i="6"/>
  <c r="B74" i="6"/>
  <c r="P73" i="6"/>
  <c r="J73" i="6"/>
  <c r="B73" i="6"/>
  <c r="P72" i="6"/>
  <c r="J72" i="6"/>
  <c r="B72" i="6"/>
  <c r="P71" i="6"/>
  <c r="J71" i="6"/>
  <c r="B71" i="6"/>
  <c r="B69" i="6"/>
  <c r="B65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D81" i="12"/>
  <c r="B81" i="12"/>
  <c r="C80" i="12"/>
  <c r="B80" i="12"/>
  <c r="C79" i="12"/>
  <c r="B79" i="12"/>
  <c r="C78" i="12"/>
  <c r="B78" i="12"/>
  <c r="C77" i="12"/>
  <c r="B77" i="12"/>
  <c r="C76" i="12"/>
  <c r="B76" i="12"/>
  <c r="C75" i="12"/>
  <c r="B75" i="12"/>
  <c r="C74" i="12"/>
  <c r="B74" i="12"/>
  <c r="C73" i="12"/>
  <c r="B73" i="12"/>
  <c r="C72" i="12"/>
  <c r="B72" i="12"/>
  <c r="C71" i="12"/>
  <c r="B71" i="12"/>
  <c r="C70" i="12"/>
  <c r="B70" i="12"/>
  <c r="C69" i="12"/>
  <c r="B69" i="12"/>
  <c r="F1" i="12"/>
  <c r="J1" i="12"/>
  <c r="B3" i="12"/>
  <c r="C3" i="12"/>
  <c r="D3" i="12"/>
  <c r="E3" i="12"/>
  <c r="F3" i="12"/>
  <c r="G3" i="12"/>
  <c r="H3" i="12"/>
  <c r="I3" i="12"/>
  <c r="J3" i="12"/>
  <c r="J42" i="12" s="1"/>
  <c r="K3" i="12"/>
  <c r="L3" i="12"/>
  <c r="O3" i="12"/>
  <c r="P3" i="12"/>
  <c r="B4" i="12"/>
  <c r="C4" i="12"/>
  <c r="B5" i="12"/>
  <c r="C5" i="12"/>
  <c r="C16" i="12" s="1"/>
  <c r="B6" i="12"/>
  <c r="C6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D16" i="12"/>
  <c r="E16" i="12"/>
  <c r="F16" i="12"/>
  <c r="G16" i="12"/>
  <c r="H16" i="12"/>
  <c r="I16" i="12"/>
  <c r="J16" i="12"/>
  <c r="K16" i="12"/>
  <c r="L16" i="12"/>
  <c r="O16" i="12"/>
  <c r="P16" i="12"/>
  <c r="B17" i="12"/>
  <c r="C17" i="12"/>
  <c r="B18" i="12"/>
  <c r="L18" i="12"/>
  <c r="C18" i="12" s="1"/>
  <c r="B19" i="12"/>
  <c r="C19" i="12"/>
  <c r="B20" i="12"/>
  <c r="L20" i="12"/>
  <c r="C20" i="12" s="1"/>
  <c r="B21" i="12"/>
  <c r="C21" i="12"/>
  <c r="B22" i="12"/>
  <c r="C22" i="12"/>
  <c r="B23" i="12"/>
  <c r="C23" i="12"/>
  <c r="B24" i="12"/>
  <c r="C24" i="12"/>
  <c r="B25" i="12"/>
  <c r="L25" i="12"/>
  <c r="C25" i="12" s="1"/>
  <c r="B26" i="12"/>
  <c r="L26" i="12"/>
  <c r="B27" i="12"/>
  <c r="L27" i="12"/>
  <c r="C27" i="12" s="1"/>
  <c r="B28" i="12"/>
  <c r="L28" i="12"/>
  <c r="C28" i="12" s="1"/>
  <c r="B29" i="12"/>
  <c r="D29" i="12"/>
  <c r="E29" i="12"/>
  <c r="F29" i="12"/>
  <c r="G29" i="12"/>
  <c r="H29" i="12"/>
  <c r="I29" i="12"/>
  <c r="J29" i="12"/>
  <c r="K29" i="12"/>
  <c r="M29" i="12"/>
  <c r="O29" i="12"/>
  <c r="P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D42" i="12"/>
  <c r="E42" i="12"/>
  <c r="F42" i="12"/>
  <c r="G42" i="12"/>
  <c r="H42" i="12"/>
  <c r="I42" i="12"/>
  <c r="K42" i="12"/>
  <c r="L42" i="12"/>
  <c r="O42" i="12"/>
  <c r="P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52" i="12"/>
  <c r="C52" i="12"/>
  <c r="B53" i="12"/>
  <c r="C53" i="12"/>
  <c r="B54" i="12"/>
  <c r="C54" i="12"/>
  <c r="B55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C65" i="12"/>
  <c r="B66" i="12"/>
  <c r="C66" i="12"/>
  <c r="B67" i="12"/>
  <c r="C67" i="12"/>
  <c r="B68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C77" i="6" l="1"/>
  <c r="C83" i="6" s="1"/>
  <c r="C74" i="6"/>
  <c r="C73" i="6"/>
  <c r="C71" i="6"/>
  <c r="C76" i="6"/>
  <c r="C75" i="6"/>
  <c r="J83" i="6"/>
  <c r="C79" i="6"/>
  <c r="C72" i="6"/>
  <c r="P83" i="6"/>
  <c r="C81" i="12"/>
  <c r="L29" i="12"/>
  <c r="C55" i="12"/>
  <c r="C42" i="12"/>
  <c r="C68" i="12"/>
  <c r="C26" i="12"/>
  <c r="C29" i="12" s="1"/>
  <c r="D63" i="6"/>
  <c r="D64" i="6"/>
  <c r="D58" i="6" l="1"/>
  <c r="T70" i="6"/>
  <c r="S70" i="6"/>
  <c r="R70" i="6"/>
  <c r="Q70" i="6"/>
  <c r="O70" i="6"/>
  <c r="N70" i="6"/>
  <c r="M70" i="6"/>
  <c r="L70" i="6"/>
  <c r="I70" i="6"/>
  <c r="H70" i="6"/>
  <c r="G70" i="6"/>
  <c r="F70" i="6"/>
  <c r="E70" i="6"/>
  <c r="B70" i="6"/>
  <c r="P69" i="6"/>
  <c r="J69" i="6"/>
  <c r="D69" i="6"/>
  <c r="P68" i="6"/>
  <c r="J68" i="6"/>
  <c r="B68" i="6"/>
  <c r="P67" i="6"/>
  <c r="J67" i="6"/>
  <c r="D67" i="6"/>
  <c r="B67" i="6"/>
  <c r="P66" i="6"/>
  <c r="J66" i="6"/>
  <c r="D66" i="6"/>
  <c r="B66" i="6"/>
  <c r="P65" i="6"/>
  <c r="J65" i="6"/>
  <c r="D65" i="6"/>
  <c r="B65" i="6"/>
  <c r="P64" i="6"/>
  <c r="J64" i="6"/>
  <c r="B64" i="6"/>
  <c r="P63" i="6"/>
  <c r="J63" i="6"/>
  <c r="B63" i="6"/>
  <c r="P62" i="6"/>
  <c r="J62" i="6"/>
  <c r="D62" i="6"/>
  <c r="B62" i="6"/>
  <c r="P61" i="6"/>
  <c r="J61" i="6"/>
  <c r="D61" i="6"/>
  <c r="B61" i="6"/>
  <c r="P60" i="6"/>
  <c r="J60" i="6"/>
  <c r="D60" i="6"/>
  <c r="B60" i="6"/>
  <c r="P59" i="6"/>
  <c r="J59" i="6"/>
  <c r="D59" i="6"/>
  <c r="B59" i="6"/>
  <c r="U70" i="6"/>
  <c r="P58" i="6"/>
  <c r="J58" i="6"/>
  <c r="B58" i="6"/>
  <c r="C65" i="6" l="1"/>
  <c r="C66" i="6"/>
  <c r="C67" i="6"/>
  <c r="C68" i="6"/>
  <c r="C63" i="6"/>
  <c r="J70" i="6"/>
  <c r="C62" i="6"/>
  <c r="C61" i="6"/>
  <c r="C59" i="6"/>
  <c r="C58" i="6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J52" i="6" l="1"/>
  <c r="D49" i="6" l="1"/>
  <c r="D47" i="6"/>
  <c r="D46" i="6" l="1"/>
  <c r="D48" i="6"/>
  <c r="D50" i="6"/>
  <c r="D51" i="6"/>
  <c r="D52" i="6"/>
  <c r="D53" i="6"/>
  <c r="D54" i="6"/>
  <c r="D55" i="6"/>
  <c r="D45" i="6"/>
  <c r="D42" i="6"/>
  <c r="D57" i="6" l="1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6"/>
  <c r="C54" i="6"/>
  <c r="C53" i="6"/>
  <c r="C51" i="6"/>
  <c r="C50" i="6"/>
  <c r="C47" i="6"/>
  <c r="C46" i="6"/>
  <c r="C48" i="6"/>
  <c r="C49" i="6"/>
  <c r="P56" i="6" l="1"/>
  <c r="M57" i="6"/>
  <c r="L57" i="6" l="1"/>
  <c r="P45" i="6" l="1"/>
  <c r="P57" i="6" s="1"/>
  <c r="J56" i="6"/>
  <c r="D36" i="6"/>
  <c r="J36" i="6"/>
  <c r="C45" i="6" l="1"/>
  <c r="J57" i="6"/>
  <c r="P35" i="6" l="1"/>
  <c r="P37" i="6"/>
  <c r="P39" i="6"/>
  <c r="P40" i="6"/>
  <c r="P41" i="6"/>
  <c r="P43" i="6"/>
  <c r="P34" i="6"/>
  <c r="D34" i="6" l="1"/>
  <c r="J33" i="6" l="1"/>
  <c r="P33" i="6"/>
  <c r="D33" i="6" l="1"/>
  <c r="C33" i="6" s="1"/>
  <c r="C56" i="6" l="1"/>
  <c r="C57" i="6" s="1"/>
  <c r="J32" i="6" l="1"/>
  <c r="D32" i="6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32" i="6" l="1"/>
  <c r="P31" i="6"/>
  <c r="J31" i="6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C43" i="6" l="1"/>
  <c r="D44" i="6"/>
  <c r="O44" i="6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E44" i="6" l="1"/>
  <c r="J23" i="6"/>
  <c r="D20" i="6" l="1"/>
  <c r="D22" i="6"/>
  <c r="D23" i="6"/>
  <c r="D24" i="6"/>
  <c r="D25" i="6"/>
  <c r="D28" i="6"/>
  <c r="B19" i="6" l="1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2" i="6"/>
  <c r="C31" i="6"/>
  <c r="K1" i="6" l="1"/>
  <c r="G1" i="6"/>
  <c r="D4" i="6" l="1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A3" i="12" l="1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<sst xmlns="http://schemas.openxmlformats.org/spreadsheetml/2006/main" count="984" uniqueCount="914">
  <si>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</si>
  <si>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</si>
  <si>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</si>
  <si>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</si>
  <si>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</si>
  <si>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</si>
  <si>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</si>
  <si>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</si>
  <si>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</si>
  <si>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</si>
  <si>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</si>
  <si>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</si>
  <si>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</si>
  <si>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</si>
  <si>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</si>
  <si>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</si>
  <si>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</si>
  <si>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</si>
  <si>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</si>
  <si>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</si>
  <si>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</si>
  <si>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</si>
  <si>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</si>
  <si>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</si>
  <si>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</si>
  <si>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</si>
  <si>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</si>
  <si>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</si>
  <si>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</si>
  <si>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</si>
  <si>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</si>
  <si>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</si>
  <si>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</si>
  <si>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</si>
  <si>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</si>
  <si>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</si>
  <si>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</si>
  <si>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</si>
  <si>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</si>
  <si>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</si>
  <si>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</si>
  <si>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</si>
  <si>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</si>
  <si>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</si>
  <si>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</si>
  <si>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</si>
  <si>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</si>
  <si>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</si>
  <si>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</si>
  <si>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</si>
  <si>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</si>
  <si>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</si>
  <si>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</si>
  <si>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</si>
  <si>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</si>
  <si>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</si>
  <si>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</si>
  <si>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</si>
  <si>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</si>
  <si>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</si>
  <si>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</si>
  <si>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</si>
  <si>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</si>
  <si>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</si>
  <si>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</si>
  <si>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</si>
  <si>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</si>
  <si>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</si>
  <si>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</si>
  <si>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</si>
  <si>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</si>
  <si>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</si>
  <si>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</si>
  <si>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</si>
  <si>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</si>
  <si>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</si>
  <si>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</si>
  <si>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</si>
  <si>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</si>
  <si>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</si>
  <si>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</si>
  <si>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</si>
  <si>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</si>
  <si>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</si>
  <si>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</si>
  <si>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</si>
  <si>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</si>
  <si>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</si>
  <si>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</si>
  <si>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</si>
  <si>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</si>
  <si>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</si>
  <si>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</si>
  <si>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</si>
  <si>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</si>
  <si>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</si>
  <si>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</si>
  <si>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</si>
  <si>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</si>
  <si>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</si>
  <si>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</si>
  <si>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</si>
  <si>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</si>
  <si>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</si>
  <si>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</si>
  <si>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</si>
  <si>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</si>
  <si>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</si>
  <si>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</si>
  <si>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</si>
  <si>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</si>
  <si>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</si>
  <si>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</si>
  <si>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</si>
  <si>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</si>
  <si>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</si>
  <si>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</si>
  <si>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</si>
  <si>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</si>
  <si>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</si>
  <si>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</si>
  <si>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</si>
  <si>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</si>
  <si>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</si>
  <si>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</si>
  <si>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</si>
  <si>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</si>
  <si>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</si>
  <si>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</si>
  <si>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</si>
  <si>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</si>
  <si>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</si>
  <si>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</si>
  <si>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</si>
  <si>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</si>
  <si>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</si>
  <si>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</si>
  <si>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</si>
  <si>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</si>
  <si>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</si>
  <si>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</si>
  <si>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</si>
  <si>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</si>
  <si>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</si>
  <si>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</si>
  <si>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</si>
  <si>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</si>
  <si>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</si>
  <si>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</si>
  <si>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</si>
  <si>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</si>
  <si>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</si>
  <si>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</si>
  <si>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</si>
  <si>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</si>
  <si>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</si>
  <si>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</si>
  <si>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</si>
  <si>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</si>
  <si>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</si>
  <si>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</si>
  <si>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</si>
  <si>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</si>
  <si>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</si>
  <si>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</si>
  <si>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</si>
  <si>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</si>
  <si>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</si>
  <si>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</si>
  <si>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</si>
  <si>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</si>
  <si>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</si>
  <si>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</si>
  <si>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</si>
  <si>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</si>
  <si>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</si>
  <si>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</si>
  <si>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</si>
  <si>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</si>
  <si>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</si>
  <si>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</si>
  <si>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</si>
  <si>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</si>
  <si>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</si>
  <si>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</si>
  <si>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</si>
  <si>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</si>
  <si>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</si>
  <si>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</si>
  <si>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</si>
  <si>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</si>
  <si>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</si>
  <si>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</si>
  <si>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</si>
  <si>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</si>
  <si>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</si>
  <si>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</si>
  <si>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</si>
  <si>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</si>
  <si>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</si>
  <si>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</si>
  <si>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</si>
  <si>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</si>
  <si>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</si>
  <si>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</si>
  <si>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</si>
  <si>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</si>
  <si>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</si>
  <si>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</si>
  <si>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</si>
  <si>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</si>
  <si>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</si>
  <si>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</si>
  <si>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</si>
  <si>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</si>
  <si>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</si>
  <si>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</si>
  <si>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</si>
  <si>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</si>
  <si>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</si>
  <si>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</si>
  <si>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</si>
  <si>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</si>
  <si>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</si>
  <si>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</si>
  <si>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</si>
  <si>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</si>
  <si>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</si>
  <si>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</si>
  <si>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</si>
  <si>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</si>
  <si>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</si>
  <si>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</si>
  <si>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</si>
  <si>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</si>
  <si>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</si>
  <si>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</si>
  <si>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</si>
  <si>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</si>
  <si>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</si>
  <si>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</si>
  <si>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</si>
  <si>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</si>
  <si>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</si>
  <si>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</si>
  <si>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</si>
  <si>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</si>
  <si>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</si>
  <si>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</si>
  <si>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</si>
  <si>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</si>
  <si>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</si>
  <si>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</si>
  <si>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</si>
  <si>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</si>
  <si>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</si>
  <si>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</si>
  <si>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</si>
  <si>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</si>
  <si>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</si>
  <si>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</si>
  <si>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</si>
  <si>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</si>
  <si>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</si>
  <si>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</si>
  <si>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</si>
  <si>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</si>
  <si>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</si>
  <si>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</si>
  <si>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</si>
  <si>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</si>
  <si>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</si>
  <si>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</si>
  <si>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</si>
  <si>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</si>
  <si>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</si>
  <si>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</si>
  <si>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</si>
  <si>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</si>
  <si>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</si>
  <si>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</si>
  <si>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</si>
  <si>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</si>
  <si>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</si>
  <si>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</si>
  <si>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</si>
  <si>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</si>
  <si>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</si>
  <si>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</si>
  <si>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</si>
  <si>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</si>
  <si>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</si>
  <si>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</si>
  <si>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</si>
  <si>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</si>
  <si>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</si>
  <si>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</si>
  <si>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</si>
  <si>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</si>
  <si>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</si>
  <si>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</si>
  <si>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</si>
  <si>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</si>
  <si>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</si>
  <si>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</si>
  <si>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</si>
  <si>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</si>
  <si>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</si>
  <si>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</si>
  <si>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</si>
  <si>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</si>
  <si>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</si>
  <si>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</si>
  <si>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</si>
  <si>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</si>
  <si>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</si>
  <si>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</si>
  <si>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</si>
  <si>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</si>
  <si>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</si>
  <si>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</si>
  <si>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</si>
  <si>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</si>
  <si>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</si>
  <si>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</si>
  <si>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</si>
  <si>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</si>
  <si>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</si>
  <si>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</si>
  <si>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</si>
  <si>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</si>
  <si>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</si>
  <si>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</si>
  <si>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</si>
  <si>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</si>
  <si>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</si>
  <si>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</si>
  <si>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</si>
  <si>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</si>
  <si>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</si>
  <si>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</si>
  <si>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</si>
  <si>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</si>
  <si>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</si>
  <si>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</si>
  <si>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</si>
  <si>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</si>
  <si>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</si>
  <si>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</si>
  <si>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</si>
  <si>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</si>
  <si>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</si>
  <si>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</si>
  <si>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</si>
  <si>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</si>
  <si>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</si>
  <si>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</si>
  <si>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</si>
  <si>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</si>
  <si>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</si>
  <si>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</si>
  <si>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</si>
  <si>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</si>
  <si>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</si>
  <si>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</si>
  <si>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</si>
  <si>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</si>
  <si>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</si>
  <si>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</si>
  <si>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</si>
  <si>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</si>
  <si>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</si>
  <si>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</si>
  <si>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</si>
  <si>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</si>
  <si>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</si>
  <si>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</si>
  <si>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</si>
  <si>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</si>
  <si>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</si>
  <si>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</si>
  <si>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</si>
  <si>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</si>
  <si>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</si>
  <si>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</si>
  <si>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</si>
  <si>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</si>
  <si>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</si>
  <si>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</si>
  <si>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</si>
  <si>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</si>
  <si>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</si>
  <si>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</si>
  <si>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</si>
  <si>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</si>
  <si>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</si>
  <si>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</si>
  <si>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</si>
  <si>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</si>
  <si>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</si>
  <si>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</si>
  <si>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</si>
  <si>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</si>
  <si>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</si>
  <si>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</si>
  <si>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</si>
  <si>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</si>
  <si>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</si>
  <si>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</si>
  <si>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</si>
  <si>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</si>
  <si>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</si>
  <si>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</si>
  <si>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</si>
  <si>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</si>
  <si>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</si>
  <si>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</si>
  <si>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</si>
  <si>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</si>
  <si>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</si>
  <si>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</si>
  <si>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</si>
  <si>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</si>
  <si>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</si>
  <si>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</si>
  <si>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</si>
  <si>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</si>
  <si>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</si>
  <si>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</si>
  <si>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</si>
  <si>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</si>
  <si>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</si>
  <si>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</si>
  <si>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</si>
  <si>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</si>
  <si>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</si>
  <si>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</si>
  <si>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</si>
  <si>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</si>
  <si>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</si>
  <si>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</si>
  <si>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</si>
  <si>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</si>
  <si>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</si>
  <si>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</si>
  <si>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</si>
  <si>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</si>
  <si>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</si>
  <si>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</si>
  <si>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</si>
  <si>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</si>
  <si>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</si>
  <si>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</si>
  <si>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</si>
  <si>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</si>
  <si>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</si>
  <si>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</si>
  <si>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</si>
  <si>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</si>
  <si>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</si>
  <si>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</si>
  <si>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</si>
  <si>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</si>
  <si>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</si>
  <si>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</si>
  <si>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</si>
  <si>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</si>
  <si>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</si>
  <si>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</si>
  <si>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</si>
  <si>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</si>
  <si>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</si>
  <si>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</si>
  <si>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</si>
  <si>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</si>
  <si>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</si>
  <si>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</si>
  <si>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</si>
  <si>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</si>
  <si>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</si>
  <si>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</si>
  <si>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</si>
  <si>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</si>
  <si>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</si>
  <si>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</si>
  <si>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</si>
  <si>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</si>
  <si>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</si>
  <si>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</si>
  <si>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</si>
  <si>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</si>
  <si>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</si>
  <si>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</si>
  <si>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</si>
  <si>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</si>
  <si>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</si>
  <si>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</si>
  <si>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</si>
  <si>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</si>
  <si>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</si>
  <si>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</si>
  <si>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</si>
  <si>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</si>
  <si>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</si>
  <si>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</si>
  <si>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</si>
  <si>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</si>
  <si>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</si>
  <si>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</si>
  <si>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</si>
  <si>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</si>
  <si>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</si>
  <si>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</si>
  <si>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</si>
  <si>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</si>
  <si>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</si>
  <si>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</si>
  <si>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</si>
  <si>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</si>
  <si>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</si>
  <si>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</si>
  <si>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</si>
  <si>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</si>
  <si>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</si>
  <si>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</si>
  <si>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</si>
  <si>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</si>
  <si>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</si>
  <si>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</si>
  <si>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</si>
  <si>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</si>
  <si>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</si>
  <si>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</si>
  <si>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</si>
  <si>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</si>
  <si>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</si>
  <si>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</si>
  <si>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</si>
  <si>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</si>
  <si>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</si>
  <si>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</si>
  <si>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</si>
  <si>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</si>
  <si>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</si>
  <si>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</si>
  <si>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</si>
  <si>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</si>
  <si>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</si>
  <si>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</si>
  <si>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</si>
  <si>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</si>
  <si>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</si>
  <si>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</si>
  <si>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</si>
  <si>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</si>
  <si>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</si>
  <si>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</si>
  <si>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</si>
  <si>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</si>
  <si>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</si>
  <si>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</si>
  <si>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</si>
  <si>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</si>
  <si>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</si>
  <si>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</si>
  <si>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</si>
  <si>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</si>
  <si>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</si>
  <si>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</si>
  <si>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</si>
  <si>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</si>
  <si>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</si>
  <si>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</si>
  <si>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</si>
  <si>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</si>
  <si>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</si>
  <si>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</si>
  <si>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</si>
  <si>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</si>
  <si>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</si>
  <si>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</si>
  <si>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</si>
  <si>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</si>
  <si>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</si>
  <si>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</si>
  <si>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</si>
  <si>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</si>
  <si>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</si>
  <si>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</si>
  <si>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</si>
  <si>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</si>
  <si>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</si>
  <si>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</si>
  <si>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</si>
  <si>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</si>
  <si>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</si>
  <si>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</si>
  <si>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</si>
  <si>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</si>
  <si>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</si>
  <si>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</si>
  <si>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</si>
  <si>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</si>
  <si>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</si>
  <si>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</si>
  <si>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</si>
  <si>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</si>
  <si>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</si>
  <si>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</si>
  <si>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</si>
  <si>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</si>
  <si>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</si>
  <si>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</si>
  <si>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</si>
  <si>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</si>
  <si>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</si>
  <si>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</si>
  <si>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</si>
  <si>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</si>
  <si>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</si>
  <si>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</si>
  <si>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</si>
  <si>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</si>
  <si>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</si>
  <si>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</si>
  <si>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</si>
  <si>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</si>
  <si>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</si>
  <si>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</si>
  <si>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</si>
  <si>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</si>
  <si>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</si>
  <si>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</si>
  <si>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</si>
  <si>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</si>
  <si>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</si>
  <si>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</si>
  <si>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</si>
  <si>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</si>
  <si>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</si>
  <si>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</si>
  <si>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</si>
  <si>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</si>
  <si>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</si>
  <si>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</si>
  <si>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</si>
  <si>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</si>
  <si>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</si>
  <si>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</si>
  <si>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</si>
  <si>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</si>
  <si>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</si>
  <si>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</si>
  <si>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</si>
  <si>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</si>
  <si>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</si>
  <si>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</si>
  <si>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</si>
  <si>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</si>
  <si>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</si>
  <si>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</si>
  <si>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</si>
  <si>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</si>
  <si>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</si>
  <si>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</si>
  <si>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</si>
  <si>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</si>
  <si>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</si>
  <si>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</si>
  <si>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</si>
  <si>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</si>
  <si>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</si>
  <si>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</si>
  <si>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</si>
  <si>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</si>
  <si>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</si>
  <si>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</si>
  <si>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</si>
  <si>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</si>
  <si>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</si>
  <si>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</si>
  <si>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</si>
  <si>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</si>
  <si>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</si>
  <si>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</si>
  <si>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</si>
  <si>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</si>
  <si>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</si>
  <si>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</si>
  <si>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</si>
  <si>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</si>
  <si>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</si>
  <si>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</si>
  <si>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</si>
  <si>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</si>
  <si>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</si>
  <si>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</si>
  <si>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</si>
  <si>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</si>
  <si>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</si>
  <si>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</si>
  <si>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</si>
  <si>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</si>
  <si>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</si>
  <si>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</si>
  <si>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</si>
  <si>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</si>
  <si>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</si>
  <si>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</si>
  <si>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</si>
  <si>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</si>
  <si>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</si>
  <si>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</si>
  <si>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</si>
  <si>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</si>
  <si>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</si>
  <si>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</si>
  <si>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</si>
  <si>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</si>
  <si>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</si>
  <si>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</si>
  <si>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</si>
  <si>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</si>
  <si>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</si>
  <si>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</si>
  <si>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</si>
  <si>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</si>
  <si>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</si>
  <si>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</si>
  <si>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</si>
  <si>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</si>
  <si>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</si>
  <si>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</si>
  <si>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</si>
  <si>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</si>
  <si>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</si>
  <si>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</si>
  <si>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</si>
  <si>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</si>
  <si>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</si>
  <si>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</si>
  <si>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</si>
  <si>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</si>
  <si>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</si>
  <si>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</si>
  <si>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</si>
  <si>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</si>
  <si>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</si>
  <si>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</si>
  <si>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</si>
  <si>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</si>
  <si>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</si>
  <si>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</si>
  <si>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</si>
  <si>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</si>
  <si>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</si>
  <si>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</si>
  <si>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</si>
  <si>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</si>
  <si>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</si>
  <si>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</si>
  <si>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</si>
  <si>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</si>
  <si>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</si>
  <si>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</si>
  <si>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</si>
  <si>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</si>
  <si>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</si>
  <si>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</si>
  <si>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</si>
  <si>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</si>
  <si>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</si>
  <si>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</si>
  <si>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</si>
  <si>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</si>
  <si>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</si>
  <si>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</si>
  <si>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</si>
  <si>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</si>
  <si>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</si>
  <si>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</si>
  <si>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</si>
  <si>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</si>
  <si>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</si>
  <si>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</si>
  <si>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</si>
  <si>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</si>
  <si>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</si>
  <si>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</si>
  <si>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</si>
  <si>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</si>
  <si>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</si>
  <si>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</si>
  <si>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</si>
  <si>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</si>
  <si>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</si>
  <si>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</si>
  <si>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</si>
  <si>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</si>
  <si>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</si>
  <si>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</si>
  <si>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</si>
  <si>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</si>
  <si>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</si>
  <si>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</si>
  <si>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</si>
  <si>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</si>
  <si>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</si>
  <si>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</si>
  <si>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</si>
  <si>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</si>
  <si>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</si>
  <si>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</si>
  <si>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</si>
  <si>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</si>
  <si>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</si>
  <si>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</si>
  <si>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</si>
  <si>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</si>
  <si>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</si>
  <si>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</si>
  <si>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</si>
  <si>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</si>
  <si>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</si>
  <si>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</si>
  <si>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</si>
  <si>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</si>
  <si>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</si>
  <si>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</si>
  <si>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</si>
  <si>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</si>
  <si>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</si>
  <si>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</si>
  <si>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</si>
  <si>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</si>
  <si>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</si>
  <si>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</si>
  <si>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</si>
  <si>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</si>
  <si>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</si>
  <si>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</si>
  <si>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</si>
  <si>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</si>
  <si>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</si>
  <si>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</si>
  <si>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</si>
  <si>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</si>
  <si>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</si>
  <si>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</si>
  <si>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</si>
  <si>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</si>
  <si>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</si>
  <si>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</si>
  <si>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</si>
  <si>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</si>
  <si>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</si>
  <si>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</si>
  <si>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</si>
  <si>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</si>
  <si>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</si>
  <si>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</si>
  <si>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</si>
  <si>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</si>
  <si>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</si>
  <si>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</si>
  <si>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</si>
  <si>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</si>
  <si>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</si>
  <si>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</si>
  <si>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</si>
  <si>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</si>
  <si>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</si>
  <si>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</si>
  <si>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</si>
  <si>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</si>
  <si>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</si>
  <si>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</si>
  <si>
    <t>2024 Janar</t>
  </si>
  <si>
    <t>2024 Shkurt</t>
  </si>
  <si>
    <t>2024 Januar</t>
  </si>
  <si>
    <t>2024 January</t>
  </si>
  <si>
    <t>2024 Februar</t>
  </si>
  <si>
    <t>2024 February</t>
  </si>
  <si>
    <t xml:space="preserve">2024 Mars </t>
  </si>
  <si>
    <t xml:space="preserve">2024 Mart </t>
  </si>
  <si>
    <t>2024 March</t>
  </si>
  <si>
    <t>2024 Prill</t>
  </si>
  <si>
    <t>2024 April</t>
  </si>
  <si>
    <t>2024 Maj</t>
  </si>
  <si>
    <t>2024 May</t>
  </si>
  <si>
    <t>2024 Qershor</t>
  </si>
  <si>
    <t>2024 Juni</t>
  </si>
  <si>
    <t>2024 June</t>
  </si>
  <si>
    <t>2024 Korrik</t>
  </si>
  <si>
    <t>2024 Juli</t>
  </si>
  <si>
    <t>2024 July</t>
  </si>
  <si>
    <t>2024 Gusht</t>
  </si>
  <si>
    <t>2024 Avgust</t>
  </si>
  <si>
    <t>2024 August</t>
  </si>
  <si>
    <t>2024 Shtator</t>
  </si>
  <si>
    <t>2024 Septembar</t>
  </si>
  <si>
    <t>2024 September</t>
  </si>
  <si>
    <t>2024 Tetor</t>
  </si>
  <si>
    <t>2024 Oktobar</t>
  </si>
  <si>
    <t>2024 October</t>
  </si>
  <si>
    <t xml:space="preserve">2024 Nëntor </t>
  </si>
  <si>
    <t xml:space="preserve">2024 Novembar </t>
  </si>
  <si>
    <t>2024 November</t>
  </si>
  <si>
    <t>2024 Dhjetor</t>
  </si>
  <si>
    <t>2024 Decembar</t>
  </si>
  <si>
    <t>2024 December</t>
  </si>
  <si>
    <t>Gjithsej 2024</t>
  </si>
  <si>
    <t>Ukupno 2024</t>
  </si>
  <si>
    <t>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</si>
</sst>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83"/>
  <sheetViews>
    <sheetView tabSelected="1" zoomScale="85" zoomScaleNormal="85" zoomScaleSheetLayoutView="80" workbookViewId="0">
      <pane xSplit="2" ySplit="5" topLeftCell="C60" activePane="bottomRight" state="frozen"/>
      <selection pane="topRight" activeCell="B1" sqref="B1"/>
      <selection pane="bottomLeft" activeCell="A6" sqref="A6"/>
      <selection pane="bottomRight" activeCell="D82" sqref="D82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6" width="13.28515625" style="79" bestFit="1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4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832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6" t="s">
        <v>171</v>
      </c>
      <c r="B3" s="146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6"/>
      <c r="B4" s="146"/>
      <c r="C4" s="89"/>
      <c r="D4" s="142" t="str">
        <f>IF(L!$A$1=1,L!S4,IF(L!$A$1=2,L!S13,L!S23))</f>
        <v>Adminstrata</v>
      </c>
      <c r="E4" s="90"/>
      <c r="F4" s="85"/>
      <c r="G4" s="85"/>
      <c r="H4" s="85"/>
      <c r="I4" s="85"/>
      <c r="J4" s="143" t="str">
        <f>IF(L!$A$1=1,L!AD4,IF(L!$A$1=2,L!AD13,L!AD23))</f>
        <v>Arsimi</v>
      </c>
      <c r="K4" s="90"/>
      <c r="L4" s="85"/>
      <c r="M4" s="85"/>
      <c r="N4" s="85"/>
      <c r="O4" s="85"/>
      <c r="P4" s="142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6"/>
      <c r="B5" s="146"/>
      <c r="C5" s="99" t="str">
        <f>IF(L!$A$1=1,L!I4,IF(L!$A$1=2,L!I13,L!I23))</f>
        <v>Gjithsejt Pagesat</v>
      </c>
      <c r="D5" s="142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4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2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>
      <c r="A6" s="145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>
      <c r="A7" s="145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>
      <c r="A8" s="145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>
      <c r="A9" s="145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>
      <c r="A10" s="145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>
      <c r="A11" s="145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>
      <c r="A12" s="145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>
      <c r="A13" s="145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>
      <c r="A14" s="145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>
      <c r="A15" s="145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>
      <c r="A16" s="145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>
      <c r="A17" s="145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>
      <c r="A18" s="145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>
      <c r="A19" s="145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>
      <c r="A20" s="145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>
      <c r="A21" s="145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>
      <c r="A22" s="145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>
      <c r="A23" s="145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>
      <c r="A24" s="145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>
      <c r="A25" s="145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>
      <c r="A26" s="145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>
      <c r="A27" s="145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>
      <c r="A28" s="145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>
      <c r="A29" s="145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>
      <c r="A30" s="145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>
      <c r="A31" s="145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40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1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1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1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1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1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1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1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1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1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1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1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0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1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1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1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1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1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1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1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1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1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1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1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>SUM(K45:K56)</f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0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1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1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1"/>
      <c r="B61" s="91" t="str">
        <f>IF(L!$A$1=1,L!B234,IF(L!$A$1=2,L!C234,L!D234))</f>
        <v>2023 Prill</v>
      </c>
      <c r="C61" s="117">
        <f t="shared" si="42"/>
        <v>1965007.3399999999</v>
      </c>
      <c r="D61" s="118">
        <f t="shared" si="43"/>
        <v>1024713.1</v>
      </c>
      <c r="E61" s="118">
        <v>119773.5</v>
      </c>
      <c r="F61" s="118">
        <v>112151.26</v>
      </c>
      <c r="G61" s="118">
        <v>15000</v>
      </c>
      <c r="H61" s="118">
        <v>114203.47</v>
      </c>
      <c r="I61" s="118">
        <v>663584.87</v>
      </c>
      <c r="J61" s="119">
        <f t="shared" si="45"/>
        <v>742945.51</v>
      </c>
      <c r="K61" s="118">
        <v>540493.91</v>
      </c>
      <c r="L61" s="118">
        <v>55195.58</v>
      </c>
      <c r="M61" s="118">
        <v>6331.34</v>
      </c>
      <c r="N61" s="118">
        <v>0</v>
      </c>
      <c r="O61" s="118">
        <v>140924.68</v>
      </c>
      <c r="P61" s="119">
        <f t="shared" ref="P61:P69" si="46">SUM(Q61:U61)</f>
        <v>197348.73</v>
      </c>
      <c r="Q61" s="118">
        <v>119864.53</v>
      </c>
      <c r="R61" s="118">
        <v>52984.6</v>
      </c>
      <c r="S61" s="118">
        <v>5399.6</v>
      </c>
      <c r="T61" s="118">
        <v>19100</v>
      </c>
      <c r="U61" s="118">
        <v>0</v>
      </c>
    </row>
    <row r="62" spans="1:21">
      <c r="A62" s="141"/>
      <c r="B62" s="91" t="str">
        <f>IF(L!$A$1=1,L!B235,IF(L!$A$1=2,L!C235,L!D235))</f>
        <v>2023 Maj</v>
      </c>
      <c r="C62" s="117">
        <f t="shared" si="42"/>
        <v>1904337.16</v>
      </c>
      <c r="D62" s="118">
        <f t="shared" si="43"/>
        <v>867586.15</v>
      </c>
      <c r="E62" s="118">
        <v>117612.67</v>
      </c>
      <c r="F62" s="118">
        <v>149427.32999999999</v>
      </c>
      <c r="G62" s="118">
        <v>15000</v>
      </c>
      <c r="H62" s="118">
        <v>89980.53</v>
      </c>
      <c r="I62" s="118">
        <v>495565.62</v>
      </c>
      <c r="J62" s="119">
        <f>SUM(K62:O62)</f>
        <v>750506.75</v>
      </c>
      <c r="K62" s="118">
        <v>625921.62</v>
      </c>
      <c r="L62" s="118">
        <v>62718.47</v>
      </c>
      <c r="M62" s="118">
        <v>6066.66</v>
      </c>
      <c r="N62" s="118">
        <v>0</v>
      </c>
      <c r="O62" s="118">
        <v>55800</v>
      </c>
      <c r="P62" s="119">
        <f t="shared" si="46"/>
        <v>286244.26</v>
      </c>
      <c r="Q62" s="118">
        <v>179877.34</v>
      </c>
      <c r="R62" s="118">
        <v>41981.919999999998</v>
      </c>
      <c r="S62" s="118">
        <v>0</v>
      </c>
      <c r="T62" s="118">
        <v>18400</v>
      </c>
      <c r="U62" s="118">
        <v>45985</v>
      </c>
    </row>
    <row r="63" spans="1:21">
      <c r="A63" s="141"/>
      <c r="B63" s="91" t="str">
        <f>IF(L!$A$1=1,L!B236,IF(L!$A$1=2,L!C236,L!D236))</f>
        <v>2023 Qershor</v>
      </c>
      <c r="C63" s="117">
        <f t="shared" si="42"/>
        <v>1329770.48</v>
      </c>
      <c r="D63" s="118">
        <f t="shared" si="43"/>
        <v>573310.89999999991</v>
      </c>
      <c r="E63" s="118">
        <v>129474.75</v>
      </c>
      <c r="F63" s="118">
        <v>146653.06</v>
      </c>
      <c r="G63" s="118">
        <v>15000</v>
      </c>
      <c r="H63" s="118">
        <v>96876.479999999996</v>
      </c>
      <c r="I63" s="118">
        <v>185306.61</v>
      </c>
      <c r="J63" s="119">
        <f>SUM(K63:O63)</f>
        <v>518686.43</v>
      </c>
      <c r="K63" s="118">
        <v>468582.19</v>
      </c>
      <c r="L63" s="118">
        <v>25971.16</v>
      </c>
      <c r="M63" s="118">
        <v>4133.08</v>
      </c>
      <c r="N63" s="118">
        <v>0</v>
      </c>
      <c r="O63" s="118">
        <v>20000</v>
      </c>
      <c r="P63" s="119">
        <f t="shared" si="46"/>
        <v>237773.15000000002</v>
      </c>
      <c r="Q63" s="118">
        <v>140341.17000000001</v>
      </c>
      <c r="R63" s="118">
        <v>42066.879999999997</v>
      </c>
      <c r="S63" s="118">
        <v>5365.1</v>
      </c>
      <c r="T63" s="118">
        <v>0</v>
      </c>
      <c r="U63" s="118">
        <v>50000</v>
      </c>
    </row>
    <row r="64" spans="1:21">
      <c r="A64" s="141"/>
      <c r="B64" s="91" t="str">
        <f>IF(L!$A$1=1,L!B237,IF(L!$A$1=2,L!C237,L!D237))</f>
        <v>2023 Korrik</v>
      </c>
      <c r="C64" s="117">
        <f t="shared" si="42"/>
        <v>1931750.79</v>
      </c>
      <c r="D64" s="118">
        <f>SUM(E64:I64)</f>
        <v>785780.66999999993</v>
      </c>
      <c r="E64" s="118">
        <v>117589.65</v>
      </c>
      <c r="F64" s="118">
        <v>180083.32</v>
      </c>
      <c r="G64" s="118">
        <v>15008.72</v>
      </c>
      <c r="H64" s="118">
        <v>44379</v>
      </c>
      <c r="I64" s="118">
        <v>428719.98</v>
      </c>
      <c r="J64" s="119">
        <f t="shared" ref="J64" si="47">SUM(K64:O64)</f>
        <v>755966.41</v>
      </c>
      <c r="K64" s="118">
        <v>692001.87</v>
      </c>
      <c r="L64" s="118">
        <v>13946.41</v>
      </c>
      <c r="M64" s="118">
        <v>1936.71</v>
      </c>
      <c r="N64" s="118">
        <v>0</v>
      </c>
      <c r="O64" s="118">
        <v>48081.42</v>
      </c>
      <c r="P64" s="119">
        <f t="shared" si="46"/>
        <v>390003.70999999996</v>
      </c>
      <c r="Q64" s="118">
        <v>150158.53</v>
      </c>
      <c r="R64" s="118">
        <v>47016.65</v>
      </c>
      <c r="S64" s="118">
        <v>8329.9699999999993</v>
      </c>
      <c r="T64" s="118">
        <v>1500</v>
      </c>
      <c r="U64" s="118">
        <v>182998.56</v>
      </c>
    </row>
    <row r="65" spans="1:21">
      <c r="A65" s="141"/>
      <c r="B65" s="91" t="str">
        <f>IF(L!$A$1=1,L!B238,IF(L!$A$1=2,L!C238,L!D238))</f>
        <v>2023 Gusht</v>
      </c>
      <c r="C65" s="117">
        <f t="shared" si="42"/>
        <v>1377362.2999999998</v>
      </c>
      <c r="D65" s="118">
        <f t="shared" si="43"/>
        <v>533268.13</v>
      </c>
      <c r="E65" s="118">
        <v>119023.89</v>
      </c>
      <c r="F65" s="118">
        <v>116819.57</v>
      </c>
      <c r="G65" s="118">
        <v>14999.4</v>
      </c>
      <c r="H65" s="118">
        <v>130655</v>
      </c>
      <c r="I65" s="118">
        <v>151770.26999999999</v>
      </c>
      <c r="J65" s="119">
        <f>SUM(K65:O65)</f>
        <v>616210.04</v>
      </c>
      <c r="K65" s="118">
        <v>589296.43999999994</v>
      </c>
      <c r="L65" s="118">
        <v>4684.29</v>
      </c>
      <c r="M65" s="118">
        <v>2229.31</v>
      </c>
      <c r="N65" s="118">
        <v>0</v>
      </c>
      <c r="O65" s="118">
        <v>20000</v>
      </c>
      <c r="P65" s="119">
        <f t="shared" si="46"/>
        <v>227884.13</v>
      </c>
      <c r="Q65" s="118">
        <v>148454.93</v>
      </c>
      <c r="R65" s="118">
        <v>43283</v>
      </c>
      <c r="S65" s="118">
        <v>7471.6</v>
      </c>
      <c r="T65" s="118">
        <v>450</v>
      </c>
      <c r="U65" s="118">
        <v>28224.6</v>
      </c>
    </row>
    <row r="66" spans="1:21">
      <c r="A66" s="141"/>
      <c r="B66" s="91" t="str">
        <f>IF(L!$A$1=1,L!B239,IF(L!$A$1=2,L!C239,L!D239))</f>
        <v>2023 Shtator</v>
      </c>
      <c r="C66" s="117">
        <f t="shared" si="42"/>
        <v>1339590.6099999999</v>
      </c>
      <c r="D66" s="118">
        <f t="shared" si="43"/>
        <v>441031.18999999994</v>
      </c>
      <c r="E66" s="118">
        <v>119200.56</v>
      </c>
      <c r="F66" s="118">
        <v>115426.93</v>
      </c>
      <c r="G66" s="118">
        <v>15000</v>
      </c>
      <c r="H66" s="118">
        <v>31885.74</v>
      </c>
      <c r="I66" s="118">
        <v>159517.96</v>
      </c>
      <c r="J66" s="119">
        <f t="shared" ref="J66:J69" si="48">SUM(K66:O66)</f>
        <v>632348.98</v>
      </c>
      <c r="K66" s="118">
        <v>550894.35</v>
      </c>
      <c r="L66" s="118">
        <v>26523.61</v>
      </c>
      <c r="M66" s="118">
        <v>4447.62</v>
      </c>
      <c r="N66" s="118">
        <v>0</v>
      </c>
      <c r="O66" s="118">
        <v>50483.4</v>
      </c>
      <c r="P66" s="119">
        <f t="shared" si="46"/>
        <v>266210.44</v>
      </c>
      <c r="Q66" s="118">
        <v>148486.99</v>
      </c>
      <c r="R66" s="118">
        <v>43786.48</v>
      </c>
      <c r="S66" s="118">
        <v>4850.87</v>
      </c>
      <c r="T66" s="118">
        <v>29350</v>
      </c>
      <c r="U66" s="118">
        <v>39736.1</v>
      </c>
    </row>
    <row r="67" spans="1:21">
      <c r="A67" s="141"/>
      <c r="B67" s="91" t="str">
        <f>IF(L!$A$1=1,L!B240,IF(L!$A$1=2,L!C240,L!D240))</f>
        <v>2023 Tetor</v>
      </c>
      <c r="C67" s="117">
        <f t="shared" si="42"/>
        <v>1830949.24</v>
      </c>
      <c r="D67" s="118">
        <f t="shared" si="43"/>
        <v>828793.64999999991</v>
      </c>
      <c r="E67" s="118">
        <v>126217.18</v>
      </c>
      <c r="F67" s="118">
        <v>144817.92000000001</v>
      </c>
      <c r="G67" s="118">
        <v>15023.36</v>
      </c>
      <c r="H67" s="118">
        <v>41271</v>
      </c>
      <c r="I67" s="118">
        <v>501464.19</v>
      </c>
      <c r="J67" s="119">
        <f t="shared" si="48"/>
        <v>735689.53999999992</v>
      </c>
      <c r="K67" s="118">
        <v>633840.16</v>
      </c>
      <c r="L67" s="118">
        <v>46086.45</v>
      </c>
      <c r="M67" s="118">
        <v>5763.94</v>
      </c>
      <c r="N67" s="118"/>
      <c r="O67" s="118">
        <v>49998.99</v>
      </c>
      <c r="P67" s="119">
        <f t="shared" si="46"/>
        <v>266466.05</v>
      </c>
      <c r="Q67" s="118">
        <v>149751.09</v>
      </c>
      <c r="R67" s="118">
        <v>43582.94</v>
      </c>
      <c r="S67" s="118">
        <v>3905.87</v>
      </c>
      <c r="T67" s="118">
        <v>2700</v>
      </c>
      <c r="U67" s="118">
        <v>66526.149999999994</v>
      </c>
    </row>
    <row r="68" spans="1:21">
      <c r="A68" s="141"/>
      <c r="B68" s="91" t="str">
        <f>IF(L!$A$1=1,L!B241,IF(L!$A$1=2,L!C241,L!D241))</f>
        <v xml:space="preserve">2023 Nëntor </v>
      </c>
      <c r="C68" s="117">
        <f>D68+J68+P68</f>
        <v>2324016.09</v>
      </c>
      <c r="D68" s="118">
        <f>SUM(E68:I68)</f>
        <v>1372764.77</v>
      </c>
      <c r="E68" s="118">
        <v>122443.57</v>
      </c>
      <c r="F68" s="118">
        <v>77061.039999999994</v>
      </c>
      <c r="G68" s="118">
        <v>22006.46</v>
      </c>
      <c r="H68" s="118">
        <v>7950</v>
      </c>
      <c r="I68" s="118">
        <v>1143303.7</v>
      </c>
      <c r="J68" s="119">
        <f t="shared" si="48"/>
        <v>625087.6</v>
      </c>
      <c r="K68" s="118">
        <v>541739.99</v>
      </c>
      <c r="L68" s="118">
        <v>39216.71</v>
      </c>
      <c r="M68" s="118">
        <v>7766.68</v>
      </c>
      <c r="N68" s="118">
        <v>0</v>
      </c>
      <c r="O68" s="118">
        <v>36364.22</v>
      </c>
      <c r="P68" s="119">
        <f t="shared" si="46"/>
        <v>326163.71999999997</v>
      </c>
      <c r="Q68" s="118">
        <v>146607.76999999999</v>
      </c>
      <c r="R68" s="118">
        <v>21892.87</v>
      </c>
      <c r="S68" s="118">
        <v>7225.81</v>
      </c>
      <c r="T68" s="118">
        <v>3870</v>
      </c>
      <c r="U68" s="118">
        <v>146567.26999999999</v>
      </c>
    </row>
    <row r="69" spans="1:21">
      <c r="A69" s="141"/>
      <c r="B69" s="91" t="str">
        <f>IF(L!$A$1=1,L!B242,IF(L!$A$1=2,L!C242,L!D242))</f>
        <v>2023 Dhjetor</v>
      </c>
      <c r="C69" s="117">
        <f t="shared" ref="C69" si="49">D69+J69+P69</f>
        <v>1836969.67</v>
      </c>
      <c r="D69" s="118">
        <f t="shared" si="43"/>
        <v>991591.04</v>
      </c>
      <c r="E69" s="118">
        <v>134693.42000000001</v>
      </c>
      <c r="F69" s="118">
        <v>71885.710000000006</v>
      </c>
      <c r="G69" s="118">
        <v>19000</v>
      </c>
      <c r="H69" s="118">
        <v>67565</v>
      </c>
      <c r="I69" s="118">
        <v>698446.91</v>
      </c>
      <c r="J69" s="117">
        <f t="shared" si="48"/>
        <v>619204.67000000004</v>
      </c>
      <c r="K69" s="118">
        <v>548100.93000000005</v>
      </c>
      <c r="L69" s="118">
        <v>56225.65</v>
      </c>
      <c r="M69" s="118">
        <v>14878.09</v>
      </c>
      <c r="N69" s="118"/>
      <c r="O69" s="118"/>
      <c r="P69" s="119">
        <f t="shared" si="46"/>
        <v>226173.96000000002</v>
      </c>
      <c r="Q69" s="118">
        <v>160590</v>
      </c>
      <c r="R69" s="118">
        <v>20541.099999999999</v>
      </c>
      <c r="S69" s="118">
        <v>10787.48</v>
      </c>
      <c r="T69" s="118">
        <v>5600</v>
      </c>
      <c r="U69" s="118">
        <v>28655.38</v>
      </c>
    </row>
    <row r="70" spans="1:21">
      <c r="A70" s="115"/>
      <c r="B70" s="91" t="str">
        <f>IF(L!$A$1=1,L!B243,IF(L!$A$1=2,L!C243,L!D243))</f>
        <v>Gjithsej 2023</v>
      </c>
      <c r="C70" s="117">
        <f>SUM(C58:C69)</f>
        <v>20276195.940000005</v>
      </c>
      <c r="D70" s="117">
        <f>SUM(D58:D69)</f>
        <v>9343249</v>
      </c>
      <c r="E70" s="117">
        <f t="shared" ref="E70:N70" si="50">SUM(E58:E69)</f>
        <v>1429630.19</v>
      </c>
      <c r="F70" s="117">
        <f t="shared" si="50"/>
        <v>1443813.56</v>
      </c>
      <c r="G70" s="117">
        <f t="shared" si="50"/>
        <v>215999.99999999997</v>
      </c>
      <c r="H70" s="117">
        <f t="shared" si="50"/>
        <v>703489.22</v>
      </c>
      <c r="I70" s="117">
        <f t="shared" si="50"/>
        <v>5550316.0300000003</v>
      </c>
      <c r="J70" s="117">
        <f t="shared" si="50"/>
        <v>7998540.71</v>
      </c>
      <c r="K70" s="117">
        <f>SUM(K58:K69)</f>
        <v>6774536.1200000001</v>
      </c>
      <c r="L70" s="117">
        <f t="shared" si="50"/>
        <v>375076.77000000008</v>
      </c>
      <c r="M70" s="117">
        <f t="shared" si="50"/>
        <v>69031.59</v>
      </c>
      <c r="N70" s="117">
        <f t="shared" si="50"/>
        <v>0</v>
      </c>
      <c r="O70" s="117">
        <f>SUM(O58:O69)</f>
        <v>779896.23</v>
      </c>
      <c r="P70" s="117">
        <f t="shared" ref="P70:U70" si="51">SUM(P58:P69)</f>
        <v>2934406.2299999995</v>
      </c>
      <c r="Q70" s="117">
        <f t="shared" si="51"/>
        <v>1677586.33</v>
      </c>
      <c r="R70" s="117">
        <f t="shared" si="51"/>
        <v>460482.83999999997</v>
      </c>
      <c r="S70" s="117">
        <f t="shared" si="51"/>
        <v>84000</v>
      </c>
      <c r="T70" s="117">
        <f t="shared" si="51"/>
        <v>86870</v>
      </c>
      <c r="U70" s="117">
        <f t="shared" si="51"/>
        <v>625467.05999999994</v>
      </c>
    </row>
    <row r="71" spans="1:21">
      <c r="A71" s="140">
        <v>2024</v>
      </c>
      <c r="B71" s="91" t="str">
        <f>IF(L!$A$1=1,L!B244,IF(L!$A$1=2,L!C244,L!D244))</f>
        <v>2024 Janar</v>
      </c>
      <c r="C71" s="117">
        <f>D71+J71+P71</f>
        <v>847716.92999999993</v>
      </c>
      <c r="D71" s="118">
        <f>SUM(E71:I71)</f>
        <v>134941.51999999999</v>
      </c>
      <c r="E71" s="118">
        <v>134941.51999999999</v>
      </c>
      <c r="F71" s="118"/>
      <c r="G71" s="118"/>
      <c r="H71" s="118"/>
      <c r="I71" s="118"/>
      <c r="J71" s="119">
        <f>SUM(K71:O71)</f>
        <v>566001.43999999994</v>
      </c>
      <c r="K71" s="118">
        <v>566001.43999999994</v>
      </c>
      <c r="L71" s="118"/>
      <c r="M71" s="118"/>
      <c r="N71" s="118"/>
      <c r="O71" s="118"/>
      <c r="P71" s="119">
        <f>SUM(Q71:U71)</f>
        <v>146773.97</v>
      </c>
      <c r="Q71" s="118">
        <v>146773.97</v>
      </c>
      <c r="R71" s="118"/>
      <c r="S71" s="118"/>
      <c r="T71" s="118"/>
      <c r="U71" s="118"/>
    </row>
    <row r="72" spans="1:21">
      <c r="A72" s="141"/>
      <c r="B72" s="91" t="str">
        <f>IF(L!$A$1=1,L!B245,IF(L!$A$1=2,L!C245,L!D245))</f>
        <v>2024 Shkurt</v>
      </c>
      <c r="C72" s="117">
        <f t="shared" ref="C72:C80" si="52">D72+J72+P72</f>
        <v>2461874.9</v>
      </c>
      <c r="D72" s="118">
        <f t="shared" ref="D72:D82" si="53">SUM(E72:I72)</f>
        <v>1105959.8899999999</v>
      </c>
      <c r="E72" s="118">
        <v>134941.51999999999</v>
      </c>
      <c r="F72" s="118">
        <v>220943.96</v>
      </c>
      <c r="G72" s="118">
        <v>25500</v>
      </c>
      <c r="H72" s="118">
        <v>77229.320000000007</v>
      </c>
      <c r="I72" s="118">
        <v>647345.09</v>
      </c>
      <c r="J72" s="119">
        <f>SUM(K72:O72)</f>
        <v>1041621.76</v>
      </c>
      <c r="K72" s="118">
        <v>823207.47</v>
      </c>
      <c r="L72" s="118">
        <v>191753.29</v>
      </c>
      <c r="M72" s="118">
        <v>6661</v>
      </c>
      <c r="N72" s="118">
        <v>0</v>
      </c>
      <c r="O72" s="118">
        <v>20000</v>
      </c>
      <c r="P72" s="119">
        <f t="shared" ref="P72" si="54">SUM(Q72:U72)</f>
        <v>314293.25</v>
      </c>
      <c r="Q72" s="118">
        <v>151864.04</v>
      </c>
      <c r="R72" s="118">
        <v>98658.85</v>
      </c>
      <c r="S72" s="118">
        <v>10000</v>
      </c>
      <c r="T72" s="118">
        <v>18850</v>
      </c>
      <c r="U72" s="118">
        <v>34920.36</v>
      </c>
    </row>
    <row r="73" spans="1:21">
      <c r="A73" s="141"/>
      <c r="B73" s="91" t="str">
        <f>IF(L!$A$1=1,L!B246,IF(L!$A$1=2,L!C246,L!D246))</f>
        <v xml:space="preserve">2024 Mars </v>
      </c>
      <c r="C73" s="117">
        <f t="shared" si="52"/>
        <v>2472503.4099999997</v>
      </c>
      <c r="D73" s="118">
        <f t="shared" si="53"/>
        <v>1278431.6399999999</v>
      </c>
      <c r="E73" s="118">
        <v>129899.22</v>
      </c>
      <c r="F73" s="118">
        <v>187828.22</v>
      </c>
      <c r="G73" s="118">
        <v>25000</v>
      </c>
      <c r="H73" s="118">
        <v>19050</v>
      </c>
      <c r="I73" s="118">
        <v>916654.2</v>
      </c>
      <c r="J73" s="119">
        <f t="shared" ref="J73:J74" si="55">SUM(K73:O73)</f>
        <v>967338.5</v>
      </c>
      <c r="K73" s="118">
        <v>839076.68</v>
      </c>
      <c r="L73" s="118">
        <v>42230.2</v>
      </c>
      <c r="M73" s="118">
        <v>6031.62</v>
      </c>
      <c r="N73" s="118">
        <v>0</v>
      </c>
      <c r="O73" s="118">
        <v>80000</v>
      </c>
      <c r="P73" s="119">
        <f>SUM(Q73:U73)</f>
        <v>226733.27000000002</v>
      </c>
      <c r="Q73" s="118">
        <v>144452.97</v>
      </c>
      <c r="R73" s="118">
        <v>40950.300000000003</v>
      </c>
      <c r="S73" s="118">
        <v>10500</v>
      </c>
      <c r="T73" s="118">
        <v>1100</v>
      </c>
      <c r="U73" s="118">
        <v>29730</v>
      </c>
    </row>
    <row r="74" spans="1:21">
      <c r="A74" s="141"/>
      <c r="B74" s="91" t="str">
        <f>IF(L!$A$1=1,L!B247,IF(L!$A$1=2,L!C247,L!D247))</f>
        <v>2024 Prill</v>
      </c>
      <c r="C74" s="117">
        <f t="shared" si="52"/>
        <v>2488033.15</v>
      </c>
      <c r="D74" s="118">
        <f t="shared" si="53"/>
        <v>935023.3</v>
      </c>
      <c r="E74" s="118">
        <v>160010.1</v>
      </c>
      <c r="F74" s="118">
        <v>140667.35999999999</v>
      </c>
      <c r="G74" s="118">
        <v>21499.75</v>
      </c>
      <c r="H74" s="118">
        <v>101960</v>
      </c>
      <c r="I74" s="118">
        <v>510886.09</v>
      </c>
      <c r="J74" s="119">
        <f t="shared" si="55"/>
        <v>1257083.79</v>
      </c>
      <c r="K74" s="118">
        <v>1070203.57</v>
      </c>
      <c r="L74" s="118">
        <v>6552.1</v>
      </c>
      <c r="M74" s="118">
        <v>5839.9</v>
      </c>
      <c r="N74" s="118">
        <v>0</v>
      </c>
      <c r="O74" s="118">
        <v>174488.22</v>
      </c>
      <c r="P74" s="119">
        <f t="shared" ref="P74:P82" si="56">SUM(Q74:U74)</f>
        <v>295926.06</v>
      </c>
      <c r="Q74" s="118">
        <v>144597.96</v>
      </c>
      <c r="R74" s="118">
        <v>26368.74</v>
      </c>
      <c r="S74" s="118">
        <v>5999.45</v>
      </c>
      <c r="T74" s="118">
        <v>34000</v>
      </c>
      <c r="U74" s="118">
        <v>84959.91</v>
      </c>
    </row>
    <row r="75" spans="1:21">
      <c r="A75" s="141"/>
      <c r="B75" s="91" t="str">
        <f>IF(L!$A$1=1,L!B248,IF(L!$A$1=2,L!C248,L!D248))</f>
        <v>2024 Maj</v>
      </c>
      <c r="C75" s="117">
        <f t="shared" si="52"/>
        <v>1941222.42</v>
      </c>
      <c r="D75" s="118">
        <f t="shared" si="53"/>
        <v>781346.21</v>
      </c>
      <c r="E75" s="118">
        <v>130562.93</v>
      </c>
      <c r="F75" s="118">
        <v>122495.26</v>
      </c>
      <c r="G75" s="118">
        <v>19983.45</v>
      </c>
      <c r="H75" s="118">
        <v>24306.94</v>
      </c>
      <c r="I75" s="118">
        <v>483997.63</v>
      </c>
      <c r="J75" s="119">
        <f>SUM(K75:O75)</f>
        <v>952246.51</v>
      </c>
      <c r="K75" s="118">
        <v>871611.38</v>
      </c>
      <c r="L75" s="118">
        <v>16342.57</v>
      </c>
      <c r="M75" s="118">
        <v>4292.66</v>
      </c>
      <c r="N75" s="118">
        <v>0</v>
      </c>
      <c r="O75" s="118">
        <v>59999.9</v>
      </c>
      <c r="P75" s="119">
        <f t="shared" si="56"/>
        <v>207629.69999999998</v>
      </c>
      <c r="Q75" s="118">
        <v>149360.99</v>
      </c>
      <c r="R75" s="118">
        <v>29524.75</v>
      </c>
      <c r="S75" s="118">
        <v>6350.9</v>
      </c>
      <c r="T75" s="118">
        <v>100</v>
      </c>
      <c r="U75" s="118">
        <v>22293.06</v>
      </c>
    </row>
    <row r="76" spans="1:21">
      <c r="A76" s="141"/>
      <c r="B76" s="91" t="str">
        <f>IF(L!$A$1=1,L!B249,IF(L!$A$1=2,L!C249,L!D249))</f>
        <v>2024 Qershor</v>
      </c>
      <c r="C76" s="117">
        <f t="shared" si="52"/>
        <v>2201994.6</v>
      </c>
      <c r="D76" s="118">
        <f t="shared" si="53"/>
        <v>1256532.45</v>
      </c>
      <c r="E76" s="118">
        <v>141289.23000000001</v>
      </c>
      <c r="F76" s="118">
        <v>200573.27</v>
      </c>
      <c r="G76" s="118">
        <v>20088.28</v>
      </c>
      <c r="H76" s="118">
        <v>116849.55</v>
      </c>
      <c r="I76" s="118">
        <v>777732.12</v>
      </c>
      <c r="J76" s="119">
        <f>SUM(K76:O76)</f>
        <v>731437.01</v>
      </c>
      <c r="K76" s="118">
        <v>674919.4</v>
      </c>
      <c r="L76" s="118">
        <v>16566.97</v>
      </c>
      <c r="M76" s="118">
        <v>5055.8</v>
      </c>
      <c r="N76" s="118">
        <v>0</v>
      </c>
      <c r="O76" s="118">
        <v>34894.839999999997</v>
      </c>
      <c r="P76" s="119">
        <f t="shared" si="56"/>
        <v>214025.14</v>
      </c>
      <c r="Q76" s="118">
        <v>135505.14000000001</v>
      </c>
      <c r="R76" s="118">
        <v>25000</v>
      </c>
      <c r="S76" s="118">
        <v>6000</v>
      </c>
      <c r="T76" s="118">
        <v>7520</v>
      </c>
      <c r="U76" s="118">
        <v>40000</v>
      </c>
    </row>
    <row r="77" spans="1:21">
      <c r="A77" s="141"/>
      <c r="B77" s="91" t="str">
        <f>IF(L!$A$1=1,L!B250,IF(L!$A$1=2,L!C250,L!D250))</f>
        <v>2024 Korrik</v>
      </c>
      <c r="C77" s="117">
        <f t="shared" si="52"/>
        <v>2047928.2300000004</v>
      </c>
      <c r="D77" s="118">
        <f t="shared" si="53"/>
        <v>1166118.6200000001</v>
      </c>
      <c r="E77" s="118">
        <v>128208.78</v>
      </c>
      <c r="F77" s="118">
        <v>203676.39</v>
      </c>
      <c r="G77" s="118">
        <v>19108.650000000001</v>
      </c>
      <c r="H77" s="118">
        <v>45631.91</v>
      </c>
      <c r="I77" s="118">
        <v>769492.89</v>
      </c>
      <c r="J77" s="119">
        <f t="shared" ref="J77" si="57">SUM(K77:O77)</f>
        <v>665459.51000000013</v>
      </c>
      <c r="K77" s="118">
        <v>573512.68000000005</v>
      </c>
      <c r="L77" s="118">
        <v>10048.93</v>
      </c>
      <c r="M77" s="118">
        <v>1897.9</v>
      </c>
      <c r="N77" s="118">
        <v>0</v>
      </c>
      <c r="O77" s="118">
        <v>80000</v>
      </c>
      <c r="P77" s="119">
        <f t="shared" si="56"/>
        <v>216350.1</v>
      </c>
      <c r="Q77" s="118">
        <v>151605.32999999999</v>
      </c>
      <c r="R77" s="118">
        <v>25737.54</v>
      </c>
      <c r="S77" s="118">
        <v>6207.23</v>
      </c>
      <c r="T77" s="118">
        <v>3900</v>
      </c>
      <c r="U77" s="118">
        <v>28900</v>
      </c>
    </row>
    <row r="78" spans="1:21">
      <c r="A78" s="141"/>
      <c r="B78" s="91" t="str">
        <f>IF(L!$A$1=1,L!B251,IF(L!$A$1=2,L!C251,L!D251))</f>
        <v>2024 Gusht</v>
      </c>
      <c r="C78" s="117">
        <f t="shared" si="52"/>
        <v>0</v>
      </c>
      <c r="D78" s="118">
        <f t="shared" si="53"/>
        <v>0</v>
      </c>
      <c r="E78" s="118"/>
      <c r="F78" s="118"/>
      <c r="G78" s="118"/>
      <c r="H78" s="118"/>
      <c r="I78" s="118"/>
      <c r="J78" s="119">
        <f>SUM(K78:O78)</f>
        <v>0</v>
      </c>
      <c r="K78" s="118"/>
      <c r="L78" s="118"/>
      <c r="M78" s="118"/>
      <c r="N78" s="118"/>
      <c r="O78" s="118"/>
      <c r="P78" s="119">
        <f t="shared" si="56"/>
        <v>0</v>
      </c>
      <c r="Q78" s="118"/>
      <c r="R78" s="118"/>
      <c r="S78" s="118"/>
      <c r="T78" s="118"/>
      <c r="U78" s="118"/>
    </row>
    <row r="79" spans="1:21">
      <c r="A79" s="141"/>
      <c r="B79" s="91" t="str">
        <f>IF(L!$A$1=1,L!B252,IF(L!$A$1=2,L!C252,L!D252))</f>
        <v>2024 Shtator</v>
      </c>
      <c r="C79" s="117">
        <f t="shared" si="52"/>
        <v>0</v>
      </c>
      <c r="D79" s="118">
        <f t="shared" si="53"/>
        <v>0</v>
      </c>
      <c r="E79" s="118"/>
      <c r="F79" s="118"/>
      <c r="G79" s="118"/>
      <c r="H79" s="118"/>
      <c r="I79" s="118"/>
      <c r="J79" s="119">
        <f t="shared" ref="J79:J82" si="58">SUM(K79:O79)</f>
        <v>0</v>
      </c>
      <c r="K79" s="118"/>
      <c r="L79" s="118"/>
      <c r="M79" s="118"/>
      <c r="N79" s="118"/>
      <c r="O79" s="118"/>
      <c r="P79" s="119">
        <f t="shared" si="56"/>
        <v>0</v>
      </c>
      <c r="Q79" s="118"/>
      <c r="R79" s="118"/>
      <c r="S79" s="118"/>
      <c r="T79" s="118"/>
      <c r="U79" s="118"/>
    </row>
    <row r="80" spans="1:21">
      <c r="A80" s="141"/>
      <c r="B80" s="91" t="str">
        <f>IF(L!$A$1=1,L!B253,IF(L!$A$1=2,L!C253,L!D253))</f>
        <v>2024 Tetor</v>
      </c>
      <c r="C80" s="117">
        <f t="shared" si="52"/>
        <v>0</v>
      </c>
      <c r="D80" s="118">
        <f t="shared" si="53"/>
        <v>0</v>
      </c>
      <c r="E80" s="118"/>
      <c r="F80" s="118"/>
      <c r="G80" s="118"/>
      <c r="H80" s="118"/>
      <c r="I80" s="118"/>
      <c r="J80" s="119">
        <f t="shared" si="58"/>
        <v>0</v>
      </c>
      <c r="K80" s="118"/>
      <c r="L80" s="118"/>
      <c r="M80" s="118"/>
      <c r="N80" s="118"/>
      <c r="O80" s="118"/>
      <c r="P80" s="119">
        <f t="shared" si="56"/>
        <v>0</v>
      </c>
      <c r="Q80" s="118"/>
      <c r="R80" s="118"/>
      <c r="S80" s="118"/>
      <c r="T80" s="118"/>
      <c r="U80" s="118"/>
    </row>
    <row r="81" spans="1:21">
      <c r="A81" s="141"/>
      <c r="B81" s="91" t="str">
        <f>IF(L!$A$1=1,L!B254,IF(L!$A$1=2,L!C254,L!D254))</f>
        <v xml:space="preserve">2024 Nëntor </v>
      </c>
      <c r="C81" s="117">
        <f>D81+J81+P81</f>
        <v>0</v>
      </c>
      <c r="D81" s="118">
        <f t="shared" si="53"/>
        <v>0</v>
      </c>
      <c r="E81" s="118"/>
      <c r="F81" s="118"/>
      <c r="G81" s="118"/>
      <c r="H81" s="118"/>
      <c r="I81" s="118"/>
      <c r="J81" s="119">
        <f t="shared" si="58"/>
        <v>0</v>
      </c>
      <c r="K81" s="118"/>
      <c r="L81" s="118"/>
      <c r="M81" s="118"/>
      <c r="N81" s="118"/>
      <c r="O81" s="118"/>
      <c r="P81" s="119">
        <f t="shared" si="56"/>
        <v>0</v>
      </c>
      <c r="Q81" s="118"/>
      <c r="R81" s="118"/>
      <c r="S81" s="118"/>
      <c r="T81" s="118"/>
      <c r="U81" s="118"/>
    </row>
    <row r="82" spans="1:21">
      <c r="A82" s="141"/>
      <c r="B82" s="91" t="str">
        <f>IF(L!$A$1=1,L!B255,IF(L!$A$1=2,L!C255,L!D255))</f>
        <v>2024 Dhjetor</v>
      </c>
      <c r="C82" s="117">
        <f t="shared" ref="C82" si="59">D82+J82+P82</f>
        <v>0</v>
      </c>
      <c r="D82" s="118">
        <f t="shared" si="53"/>
        <v>0</v>
      </c>
      <c r="E82" s="118"/>
      <c r="F82" s="118"/>
      <c r="G82" s="118"/>
      <c r="H82" s="118"/>
      <c r="I82" s="118"/>
      <c r="J82" s="117">
        <f t="shared" si="58"/>
        <v>0</v>
      </c>
      <c r="K82" s="118"/>
      <c r="L82" s="118"/>
      <c r="M82" s="118"/>
      <c r="N82" s="118"/>
      <c r="O82" s="118"/>
      <c r="P82" s="119">
        <f t="shared" si="56"/>
        <v>0</v>
      </c>
      <c r="Q82" s="118"/>
      <c r="R82" s="118"/>
      <c r="S82" s="118"/>
      <c r="T82" s="118"/>
      <c r="U82" s="118"/>
    </row>
    <row r="83" spans="1:21">
      <c r="A83" s="115"/>
      <c r="B83" s="91" t="str">
        <f>IF(L!$A$1=1,L!B256,IF(L!$A$1=2,L!C256,L!D256))</f>
        <v>Gjithsej 2024</v>
      </c>
      <c r="C83" s="117">
        <f>SUM(C71:C82)</f>
        <v>14461273.640000001</v>
      </c>
      <c r="D83" s="117">
        <f>SUM(D71:D82)</f>
        <v>6658353.6299999999</v>
      </c>
      <c r="E83" s="117">
        <f t="shared" ref="E83:N83" si="60">SUM(E71:E82)</f>
        <v>959853.3</v>
      </c>
      <c r="F83" s="117">
        <f t="shared" si="60"/>
        <v>1076184.46</v>
      </c>
      <c r="G83" s="117">
        <f t="shared" si="60"/>
        <v>131180.13</v>
      </c>
      <c r="H83" s="117">
        <f t="shared" si="60"/>
        <v>385027.72</v>
      </c>
      <c r="I83" s="117">
        <f t="shared" si="60"/>
        <v>4106108.0200000005</v>
      </c>
      <c r="J83" s="117">
        <f t="shared" si="60"/>
        <v>6181188.5199999996</v>
      </c>
      <c r="K83" s="117">
        <f t="shared" si="60"/>
        <v>5418532.6200000001</v>
      </c>
      <c r="L83" s="117">
        <f t="shared" si="60"/>
        <v>283494.06</v>
      </c>
      <c r="M83" s="117">
        <f t="shared" si="60"/>
        <v>29778.879999999997</v>
      </c>
      <c r="N83" s="117">
        <f t="shared" si="60"/>
        <v>0</v>
      </c>
      <c r="O83" s="117">
        <f>SUM(O71:O82)</f>
        <v>449382.95999999996</v>
      </c>
      <c r="P83" s="117">
        <f t="shared" ref="P83:U83" si="61">SUM(P71:P82)</f>
        <v>1621731.4900000002</v>
      </c>
      <c r="Q83" s="117">
        <f t="shared" si="61"/>
        <v>1024160.3999999999</v>
      </c>
      <c r="R83" s="117">
        <f t="shared" si="61"/>
        <v>246240.18000000002</v>
      </c>
      <c r="S83" s="117">
        <f t="shared" si="61"/>
        <v>45057.58</v>
      </c>
      <c r="T83" s="117">
        <f t="shared" si="61"/>
        <v>65470</v>
      </c>
      <c r="U83" s="117">
        <f t="shared" si="61"/>
        <v>240803.33000000002</v>
      </c>
    </row>
  </sheetData>
  <sheetProtection deleteColumns="0" deleteRows="0" selectLockedCells="1" pivotTables="0" selectUnlockedCells="1"/>
  <mergeCells count="11">
    <mergeCell ref="A71:A82"/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3" fitToHeight="0" orientation="landscape" r:id="rId1"/>
  <ignoredErrors>
    <ignoredError sqref="J37:J43 D35 D37:D41 J35 J31:R33 J34:M34 Q34:R34 P35:P43 J18 D43 O34 P57 J57 C57:D57 P70 J70 C70:D70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81"/>
  <sheetViews>
    <sheetView zoomScale="70" zoomScaleNormal="70" zoomScaleSheetLayoutView="70" workbookViewId="0">
      <pane xSplit="2" ySplit="3" topLeftCell="C49" activePane="bottomRight" state="frozen"/>
      <selection pane="topRight" activeCell="C1" sqref="C1"/>
      <selection pane="bottomLeft" activeCell="A9" sqref="A9"/>
      <selection pane="bottomRight" activeCell="D75" sqref="D75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832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875</v>
      </c>
      <c r="N3" s="103" t="s">
        <v>876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hidden="1" customHeight="1">
      <c r="A4" s="152">
        <v>2019</v>
      </c>
      <c r="B4" s="97" t="str">
        <f>IF(L!$A$1=1,L!B179,IF(L!$A$1=2,L!C179,L!D179))</f>
        <v>2019 Janar</v>
      </c>
      <c r="C4" s="120">
        <f>SUM(D4:P4)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22">
        <v>1870</v>
      </c>
      <c r="P4" s="122">
        <v>10566</v>
      </c>
    </row>
    <row r="5" spans="1:16" s="3" customFormat="1" ht="21.95" hidden="1" customHeight="1">
      <c r="A5" s="152"/>
      <c r="B5" s="97" t="str">
        <f>IF(L!$A$1=1,L!B180,IF(L!$A$1=2,L!C180,L!D180))</f>
        <v>2019 Shkurt</v>
      </c>
      <c r="C5" s="120">
        <f t="shared" ref="C5:C15" si="0">SUM(D5:P5)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22">
        <v>1342.7</v>
      </c>
      <c r="P5" s="122">
        <v>13285</v>
      </c>
    </row>
    <row r="6" spans="1:16" s="3" customFormat="1" ht="21.95" hidden="1" customHeight="1">
      <c r="A6" s="152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22">
        <v>1797.3</v>
      </c>
      <c r="P6" s="122">
        <v>10115</v>
      </c>
    </row>
    <row r="7" spans="1:16" s="3" customFormat="1" ht="21.95" hidden="1" customHeight="1">
      <c r="A7" s="152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22">
        <v>1915</v>
      </c>
      <c r="P7" s="122">
        <v>13920</v>
      </c>
    </row>
    <row r="8" spans="1:16" s="3" customFormat="1" ht="21.95" hidden="1" customHeight="1">
      <c r="A8" s="152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22">
        <v>3195</v>
      </c>
      <c r="P8" s="122">
        <v>13956</v>
      </c>
    </row>
    <row r="9" spans="1:16" s="3" customFormat="1" ht="21.95" hidden="1" customHeight="1">
      <c r="A9" s="152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22">
        <v>730</v>
      </c>
      <c r="P9" s="122">
        <v>10736</v>
      </c>
    </row>
    <row r="10" spans="1:16" s="3" customFormat="1" ht="21.95" hidden="1" customHeight="1">
      <c r="A10" s="152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22">
        <v>2555</v>
      </c>
      <c r="P10" s="122">
        <v>17625</v>
      </c>
    </row>
    <row r="11" spans="1:16" s="3" customFormat="1" ht="21.95" hidden="1" customHeight="1">
      <c r="A11" s="152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22">
        <v>1540</v>
      </c>
      <c r="P11" s="122">
        <v>22063</v>
      </c>
    </row>
    <row r="12" spans="1:16" s="3" customFormat="1" ht="21.95" hidden="1" customHeight="1">
      <c r="A12" s="152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22">
        <v>1070</v>
      </c>
      <c r="P12" s="122">
        <v>16845</v>
      </c>
    </row>
    <row r="13" spans="1:16" s="3" customFormat="1" ht="21.95" hidden="1" customHeight="1">
      <c r="A13" s="152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22">
        <v>1965</v>
      </c>
      <c r="P13" s="122">
        <v>18901</v>
      </c>
    </row>
    <row r="14" spans="1:16" s="3" customFormat="1" ht="21.95" hidden="1" customHeight="1">
      <c r="A14" s="152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22">
        <v>295</v>
      </c>
      <c r="P14" s="122">
        <v>16286</v>
      </c>
    </row>
    <row r="15" spans="1:16" s="3" customFormat="1" ht="21.95" hidden="1" customHeight="1">
      <c r="A15" s="152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22">
        <v>479</v>
      </c>
      <c r="P15" s="122">
        <v>21890.5</v>
      </c>
    </row>
    <row r="16" spans="1:16" s="3" customFormat="1" ht="21.95" hidden="1" customHeight="1">
      <c r="A16" s="152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P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>
        <f t="shared" si="1"/>
        <v>18754</v>
      </c>
      <c r="P16" s="123">
        <f t="shared" si="1"/>
        <v>186188.5</v>
      </c>
    </row>
    <row r="17" spans="1:17" s="3" customFormat="1" ht="20.100000000000001" hidden="1" customHeight="1">
      <c r="A17" s="152">
        <v>2020</v>
      </c>
      <c r="B17" s="97" t="str">
        <f>IF(L!$A$1=1,L!B192,IF(L!$A$1=2,L!C192,L!D192))</f>
        <v>2020 Janar</v>
      </c>
      <c r="C17" s="120">
        <f>SUM(D17:P17)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22">
        <v>20</v>
      </c>
      <c r="P17" s="122">
        <v>20595</v>
      </c>
    </row>
    <row r="18" spans="1:17" s="3" customFormat="1" ht="20.100000000000001" hidden="1" customHeight="1">
      <c r="A18" s="152"/>
      <c r="B18" s="97" t="str">
        <f>IF(L!$A$1=1,L!B193,IF(L!$A$1=2,L!C193,L!D193))</f>
        <v>2020 Shkurt</v>
      </c>
      <c r="C18" s="120">
        <f t="shared" ref="C18:C28" si="2">SUM(D18:P18)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22">
        <v>40</v>
      </c>
      <c r="P18" s="122">
        <v>18945</v>
      </c>
    </row>
    <row r="19" spans="1:17" s="3" customFormat="1" ht="18.75" hidden="1" customHeight="1">
      <c r="A19" s="152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22">
        <v>280</v>
      </c>
      <c r="P19" s="122">
        <v>12216</v>
      </c>
    </row>
    <row r="20" spans="1:17" s="3" customFormat="1" ht="20.100000000000001" hidden="1" customHeight="1">
      <c r="A20" s="152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22">
        <v>0</v>
      </c>
      <c r="P20" s="122">
        <v>1610</v>
      </c>
    </row>
    <row r="21" spans="1:17" s="3" customFormat="1" ht="20.100000000000001" hidden="1" customHeight="1">
      <c r="A21" s="152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22">
        <v>0</v>
      </c>
      <c r="P21" s="122">
        <v>5465</v>
      </c>
    </row>
    <row r="22" spans="1:17" s="3" customFormat="1" ht="20.100000000000001" hidden="1" customHeight="1">
      <c r="A22" s="152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22">
        <v>270</v>
      </c>
      <c r="P22" s="122">
        <v>14405</v>
      </c>
    </row>
    <row r="23" spans="1:17" s="3" customFormat="1" ht="20.100000000000001" hidden="1" customHeight="1">
      <c r="A23" s="152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22">
        <v>140</v>
      </c>
      <c r="P23" s="122">
        <v>20510</v>
      </c>
    </row>
    <row r="24" spans="1:17" s="3" customFormat="1" ht="20.100000000000001" hidden="1" customHeight="1">
      <c r="A24" s="152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22">
        <v>90</v>
      </c>
      <c r="P24" s="122">
        <v>21697.5</v>
      </c>
    </row>
    <row r="25" spans="1:17" s="3" customFormat="1" ht="20.100000000000001" hidden="1" customHeight="1">
      <c r="A25" s="152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22">
        <v>831</v>
      </c>
      <c r="P25" s="122">
        <v>24864.5</v>
      </c>
    </row>
    <row r="26" spans="1:17" s="3" customFormat="1" ht="20.100000000000001" hidden="1" customHeight="1">
      <c r="A26" s="152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22">
        <v>941.1</v>
      </c>
      <c r="P26" s="122">
        <v>22627.5</v>
      </c>
    </row>
    <row r="27" spans="1:17" s="3" customFormat="1" ht="20.100000000000001" hidden="1" customHeight="1">
      <c r="A27" s="152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22">
        <v>1100</v>
      </c>
      <c r="P27" s="122">
        <v>22044</v>
      </c>
    </row>
    <row r="28" spans="1:17" s="3" customFormat="1" ht="20.100000000000001" hidden="1" customHeight="1">
      <c r="A28" s="152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22">
        <v>1650</v>
      </c>
      <c r="P28" s="122">
        <v>22386</v>
      </c>
    </row>
    <row r="29" spans="1:17" s="3" customFormat="1" ht="20.100000000000001" hidden="1" customHeight="1">
      <c r="A29" s="152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P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>
        <f t="shared" si="3"/>
        <v>5362.1</v>
      </c>
      <c r="P29" s="123">
        <f t="shared" si="3"/>
        <v>207365.5</v>
      </c>
      <c r="Q29" s="113"/>
    </row>
    <row r="30" spans="1:17" s="3" customFormat="1" ht="18.75" hidden="1" customHeight="1">
      <c r="A30" s="147">
        <v>2021</v>
      </c>
      <c r="B30" s="97" t="str">
        <f>IF(L!$A$1=1,L!B205,IF(L!$A$1=2,L!C205,L!D205))</f>
        <v>2021 Janar</v>
      </c>
      <c r="C30" s="116">
        <f>SUM(D30:P30)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>
        <v>1401.1</v>
      </c>
      <c r="P30" s="126">
        <v>20025</v>
      </c>
    </row>
    <row r="31" spans="1:17" s="3" customFormat="1" ht="18.75" hidden="1" customHeight="1">
      <c r="A31" s="148"/>
      <c r="B31" s="97" t="str">
        <f>IF(L!$A$1=1,L!B206,IF(L!$A$1=2,L!C206,L!D206))</f>
        <v>2021 Shkurt</v>
      </c>
      <c r="C31" s="116">
        <f>SUM(D31:P31)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25"/>
      <c r="O31" s="124">
        <v>3040</v>
      </c>
      <c r="P31" s="127">
        <v>20626</v>
      </c>
    </row>
    <row r="32" spans="1:17" s="3" customFormat="1" ht="18.75" hidden="1" customHeight="1">
      <c r="A32" s="148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>
        <v>2370</v>
      </c>
      <c r="P32" s="127">
        <v>29333</v>
      </c>
    </row>
    <row r="33" spans="1:217" s="136" customFormat="1" ht="18.75" hidden="1" customHeight="1">
      <c r="A33" s="148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>
        <v>1060</v>
      </c>
      <c r="P33" s="135">
        <v>0</v>
      </c>
      <c r="Q33" s="150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</row>
    <row r="34" spans="1:217" s="3" customFormat="1" ht="18.75" hidden="1" customHeight="1">
      <c r="A34" s="148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>
        <v>2400</v>
      </c>
      <c r="P34" s="127">
        <v>0</v>
      </c>
    </row>
    <row r="35" spans="1:217" s="3" customFormat="1" ht="18.75" hidden="1" customHeight="1">
      <c r="A35" s="148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>
        <v>2150</v>
      </c>
      <c r="P35" s="127">
        <v>58353.5</v>
      </c>
    </row>
    <row r="36" spans="1:217" s="3" customFormat="1" ht="18.75" hidden="1" customHeight="1">
      <c r="A36" s="148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>
        <v>1805</v>
      </c>
      <c r="P36" s="127">
        <v>0</v>
      </c>
    </row>
    <row r="37" spans="1:217" s="3" customFormat="1" ht="18.75" hidden="1" customHeight="1">
      <c r="A37" s="148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>
        <v>2390</v>
      </c>
      <c r="P37" s="127">
        <v>0</v>
      </c>
    </row>
    <row r="38" spans="1:217" s="3" customFormat="1" ht="18.75" hidden="1" customHeight="1">
      <c r="A38" s="148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>
        <v>2050</v>
      </c>
      <c r="P38" s="127">
        <v>94540</v>
      </c>
    </row>
    <row r="39" spans="1:217" s="3" customFormat="1" ht="18.75" hidden="1" customHeight="1">
      <c r="A39" s="148"/>
      <c r="B39" s="97" t="str">
        <f>IF(L!$A$1=1,L!B214,IF(L!$A$1=2,L!C214,L!D214))</f>
        <v>2021 Tetor</v>
      </c>
      <c r="C39" s="116">
        <f>SUM(D39:P39)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>
        <v>0</v>
      </c>
      <c r="P39" s="127"/>
    </row>
    <row r="40" spans="1:217" s="3" customFormat="1" ht="18.75" hidden="1" customHeight="1">
      <c r="A40" s="148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7"/>
    </row>
    <row r="41" spans="1:217" s="3" customFormat="1" ht="18.75" hidden="1" customHeight="1">
      <c r="A41" s="148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7"/>
    </row>
    <row r="42" spans="1:217" s="3" customFormat="1" ht="18.75" hidden="1" customHeight="1">
      <c r="A42" s="149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P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>
        <f t="shared" si="5"/>
        <v>18666.099999999999</v>
      </c>
      <c r="P42" s="130">
        <f t="shared" si="5"/>
        <v>222877.5</v>
      </c>
    </row>
    <row r="43" spans="1:217" s="3" customFormat="1" ht="18.75" customHeight="1">
      <c r="A43" s="147">
        <v>2022</v>
      </c>
      <c r="B43" s="97" t="str">
        <f>IF(L!$A$1=1,L!B218,IF(L!$A$1=2,L!C218,L!D218))</f>
        <v>2022 Janar</v>
      </c>
      <c r="C43" s="116">
        <f>SUM(D43:P43)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5">
        <v>0</v>
      </c>
      <c r="O43" s="125">
        <v>8740</v>
      </c>
      <c r="P43" s="126">
        <v>26449.5</v>
      </c>
    </row>
    <row r="44" spans="1:217" s="3" customFormat="1" ht="18.75" customHeight="1">
      <c r="A44" s="148"/>
      <c r="B44" s="97" t="str">
        <f>IF(L!$A$1=1,L!B219,IF(L!$A$1=2,L!C219,L!D219))</f>
        <v>2022 Shkurt</v>
      </c>
      <c r="C44" s="116">
        <f t="shared" ref="C44:C53" si="6">SUM(D44:P44)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>
        <v>19.5</v>
      </c>
      <c r="O44" s="124">
        <v>4360</v>
      </c>
      <c r="P44" s="127">
        <v>26237</v>
      </c>
    </row>
    <row r="45" spans="1:217" s="3" customFormat="1" ht="18.75" customHeight="1">
      <c r="A45" s="148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>
        <v>24.9</v>
      </c>
      <c r="O45" s="124">
        <v>1600</v>
      </c>
      <c r="P45" s="127">
        <v>29404.5</v>
      </c>
    </row>
    <row r="46" spans="1:217" s="3" customFormat="1" ht="18.75" customHeight="1">
      <c r="A46" s="148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>
        <v>0</v>
      </c>
      <c r="O46" s="124">
        <v>2435</v>
      </c>
      <c r="P46" s="127">
        <v>26370</v>
      </c>
    </row>
    <row r="47" spans="1:217" s="3" customFormat="1" ht="18.75" customHeight="1">
      <c r="A47" s="148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>
        <v>6.6</v>
      </c>
      <c r="O47" s="124">
        <v>4400</v>
      </c>
      <c r="P47" s="127">
        <v>19405</v>
      </c>
    </row>
    <row r="48" spans="1:217" s="3" customFormat="1" ht="18.75" customHeight="1">
      <c r="A48" s="148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>
        <v>0</v>
      </c>
      <c r="O48" s="124">
        <v>1751.33</v>
      </c>
      <c r="P48" s="127">
        <v>20641</v>
      </c>
    </row>
    <row r="49" spans="1:16" s="3" customFormat="1" ht="18.75" customHeight="1">
      <c r="A49" s="148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>
        <v>0</v>
      </c>
      <c r="O49" s="124">
        <v>1901.33</v>
      </c>
      <c r="P49" s="127">
        <v>20325</v>
      </c>
    </row>
    <row r="50" spans="1:16" s="3" customFormat="1" ht="18.75" customHeight="1">
      <c r="A50" s="148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>
        <v>23.1</v>
      </c>
      <c r="O50" s="124">
        <v>2671.33</v>
      </c>
      <c r="P50" s="127">
        <v>31225</v>
      </c>
    </row>
    <row r="51" spans="1:16" s="3" customFormat="1" ht="18.75" customHeight="1">
      <c r="A51" s="148"/>
      <c r="B51" s="97" t="str">
        <f>IF(L!$A$1=1,L!B226,IF(L!$A$1=2,L!C226,L!D226))</f>
        <v>2022 Shtator</v>
      </c>
      <c r="C51" s="116">
        <f>SUM(D51:P51)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>
        <v>0</v>
      </c>
      <c r="O51" s="124">
        <v>6510</v>
      </c>
      <c r="P51" s="127">
        <v>23060</v>
      </c>
    </row>
    <row r="52" spans="1:16" s="3" customFormat="1" ht="18.75" customHeight="1">
      <c r="A52" s="148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7"/>
    </row>
    <row r="53" spans="1:16" s="3" customFormat="1" ht="18.75" customHeight="1">
      <c r="A53" s="148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7"/>
    </row>
    <row r="54" spans="1:16" s="3" customFormat="1" ht="18.75" customHeight="1">
      <c r="A54" s="148"/>
      <c r="B54" s="97" t="str">
        <f>IF(L!$A$1=1,L!B229,IF(L!$A$1=2,L!C229,L!D229))</f>
        <v>2022 Dhjetor</v>
      </c>
      <c r="C54" s="116">
        <f>SUM(D54:P54)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7"/>
    </row>
    <row r="55" spans="1:16" s="3" customFormat="1" ht="18.75" customHeight="1">
      <c r="A55" s="149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P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>
        <f t="shared" si="7"/>
        <v>74.099999999999994</v>
      </c>
      <c r="O55" s="130">
        <f t="shared" si="7"/>
        <v>34368.990000000005</v>
      </c>
      <c r="P55" s="130">
        <f t="shared" si="7"/>
        <v>223117</v>
      </c>
    </row>
    <row r="56" spans="1:16" s="3" customFormat="1" ht="18.75" customHeight="1">
      <c r="A56" s="147">
        <v>2023</v>
      </c>
      <c r="B56" s="97" t="str">
        <f>IF(L!$A$1=1,L!B231,IF(L!$A$1=2,L!C231,L!D231))</f>
        <v>2023 Janar</v>
      </c>
      <c r="C56" s="116">
        <f>SUM(D56:P56)</f>
        <v>124067.07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5">
        <v>0</v>
      </c>
      <c r="O56" s="125">
        <v>2483.33</v>
      </c>
      <c r="P56" s="126">
        <v>18680</v>
      </c>
    </row>
    <row r="57" spans="1:16" s="3" customFormat="1" ht="18.75" customHeight="1">
      <c r="A57" s="148"/>
      <c r="B57" s="97" t="str">
        <f>IF(L!$A$1=1,L!B232,IF(L!$A$1=2,L!C232,L!D232))</f>
        <v>2023 Shkurt</v>
      </c>
      <c r="C57" s="116">
        <f t="shared" ref="C57:C63" si="8">SUM(D57:P57)</f>
        <v>119454.47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>
        <v>0</v>
      </c>
      <c r="O57" s="124">
        <v>1761</v>
      </c>
      <c r="P57" s="127">
        <v>19310</v>
      </c>
    </row>
    <row r="58" spans="1:16" s="3" customFormat="1" ht="18.75" customHeight="1">
      <c r="A58" s="148"/>
      <c r="B58" s="97" t="str">
        <f>IF(L!$A$1=1,L!B233,IF(L!$A$1=2,L!C233,L!D233))</f>
        <v xml:space="preserve">2023 Mars </v>
      </c>
      <c r="C58" s="116">
        <f t="shared" si="8"/>
        <v>185666.4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>
        <v>0</v>
      </c>
      <c r="O58" s="124">
        <v>3300</v>
      </c>
      <c r="P58" s="127">
        <v>24695</v>
      </c>
    </row>
    <row r="59" spans="1:16" s="3" customFormat="1" ht="18.75" customHeight="1">
      <c r="A59" s="148"/>
      <c r="B59" s="97" t="str">
        <f>IF(L!$A$1=1,L!B234,IF(L!$A$1=2,L!C234,L!D234))</f>
        <v>2023 Prill</v>
      </c>
      <c r="C59" s="116">
        <f t="shared" si="8"/>
        <v>301062.75</v>
      </c>
      <c r="D59" s="124">
        <v>216019.27</v>
      </c>
      <c r="E59" s="124">
        <v>6755</v>
      </c>
      <c r="F59" s="124">
        <v>6439</v>
      </c>
      <c r="G59" s="124">
        <v>536.64</v>
      </c>
      <c r="H59" s="124"/>
      <c r="I59" s="124">
        <v>7728</v>
      </c>
      <c r="J59" s="124">
        <v>3461.3</v>
      </c>
      <c r="K59" s="124">
        <v>3390</v>
      </c>
      <c r="L59" s="124">
        <v>36278.54</v>
      </c>
      <c r="M59" s="124">
        <v>0</v>
      </c>
      <c r="N59" s="124">
        <v>0</v>
      </c>
      <c r="O59" s="124">
        <v>1570</v>
      </c>
      <c r="P59" s="127">
        <v>18885</v>
      </c>
    </row>
    <row r="60" spans="1:16" s="3" customFormat="1" ht="18.75" customHeight="1">
      <c r="A60" s="148"/>
      <c r="B60" s="97" t="str">
        <f>IF(L!$A$1=1,L!B235,IF(L!$A$1=2,L!C235,L!D235))</f>
        <v>2023 Maj</v>
      </c>
      <c r="C60" s="116">
        <f t="shared" si="8"/>
        <v>296351.62</v>
      </c>
      <c r="D60" s="124">
        <v>219517.3</v>
      </c>
      <c r="E60" s="124">
        <v>7734</v>
      </c>
      <c r="F60" s="124">
        <v>5794.5</v>
      </c>
      <c r="G60" s="124">
        <v>457.1</v>
      </c>
      <c r="H60" s="124">
        <v>559</v>
      </c>
      <c r="I60" s="124">
        <v>6715</v>
      </c>
      <c r="J60" s="124"/>
      <c r="K60" s="124"/>
      <c r="L60" s="124">
        <v>32398.720000000001</v>
      </c>
      <c r="N60" s="124">
        <v>30</v>
      </c>
      <c r="O60" s="124">
        <v>1101</v>
      </c>
      <c r="P60" s="127">
        <v>22045</v>
      </c>
    </row>
    <row r="61" spans="1:16" s="3" customFormat="1" ht="18.75" customHeight="1">
      <c r="A61" s="148"/>
      <c r="B61" s="97" t="str">
        <f>IF(L!$A$1=1,L!B236,IF(L!$A$1=2,L!C236,L!D236))</f>
        <v>2023 Qershor</v>
      </c>
      <c r="C61" s="116">
        <f t="shared" si="8"/>
        <v>139404.95000000001</v>
      </c>
      <c r="D61" s="124">
        <v>33131.019999999997</v>
      </c>
      <c r="E61" s="124">
        <v>8805</v>
      </c>
      <c r="F61" s="124">
        <v>6698</v>
      </c>
      <c r="G61" s="124">
        <v>111.9</v>
      </c>
      <c r="H61" s="124">
        <v>252.25</v>
      </c>
      <c r="I61" s="124">
        <v>15623.9</v>
      </c>
      <c r="J61" s="124">
        <v>3194.5</v>
      </c>
      <c r="K61" s="124">
        <v>3330</v>
      </c>
      <c r="L61" s="124">
        <v>46028.38</v>
      </c>
      <c r="M61" s="124"/>
      <c r="N61" s="124">
        <v>30</v>
      </c>
      <c r="O61" s="124">
        <v>1120</v>
      </c>
      <c r="P61" s="127">
        <v>21080</v>
      </c>
    </row>
    <row r="62" spans="1:16" s="3" customFormat="1" ht="18.75" customHeight="1">
      <c r="A62" s="148"/>
      <c r="B62" s="97" t="str">
        <f>IF(L!$A$1=1,L!B237,IF(L!$A$1=2,L!C237,L!D237))</f>
        <v>2023 Korrik</v>
      </c>
      <c r="C62" s="116">
        <f t="shared" si="8"/>
        <v>128533.52</v>
      </c>
      <c r="D62" s="124">
        <v>46566.75</v>
      </c>
      <c r="E62" s="124">
        <v>10465</v>
      </c>
      <c r="F62" s="124">
        <v>5933</v>
      </c>
      <c r="G62" s="124">
        <v>415.51</v>
      </c>
      <c r="H62" s="124">
        <v>1095.1199999999999</v>
      </c>
      <c r="I62" s="124">
        <v>1478.2</v>
      </c>
      <c r="J62" s="124">
        <v>2952.5</v>
      </c>
      <c r="K62" s="124">
        <v>1320</v>
      </c>
      <c r="L62" s="124">
        <v>33487.440000000002</v>
      </c>
      <c r="M62" s="124"/>
      <c r="N62" s="124">
        <v>30</v>
      </c>
      <c r="O62" s="124">
        <v>2150</v>
      </c>
      <c r="P62" s="127">
        <v>22640</v>
      </c>
    </row>
    <row r="63" spans="1:16" s="3" customFormat="1" ht="18.75" customHeight="1">
      <c r="A63" s="148"/>
      <c r="B63" s="97" t="str">
        <f>IF(L!$A$1=1,L!B238,IF(L!$A$1=2,L!C238,L!D238))</f>
        <v>2023 Gusht</v>
      </c>
      <c r="C63" s="116">
        <f t="shared" si="8"/>
        <v>222851.06000000003</v>
      </c>
      <c r="D63" s="124">
        <v>115641.08</v>
      </c>
      <c r="E63" s="124">
        <v>12575</v>
      </c>
      <c r="F63" s="124">
        <v>8359</v>
      </c>
      <c r="G63" s="124">
        <v>917.1</v>
      </c>
      <c r="H63" s="124">
        <v>610.80999999999995</v>
      </c>
      <c r="I63" s="124">
        <v>0</v>
      </c>
      <c r="J63" s="124">
        <v>4167.5</v>
      </c>
      <c r="K63" s="124">
        <v>0</v>
      </c>
      <c r="L63" s="124">
        <v>55754.57</v>
      </c>
      <c r="M63" s="124"/>
      <c r="N63" s="124">
        <v>30</v>
      </c>
      <c r="O63" s="124">
        <v>1121</v>
      </c>
      <c r="P63" s="127">
        <v>23675</v>
      </c>
    </row>
    <row r="64" spans="1:16" s="3" customFormat="1" ht="18.75" customHeight="1">
      <c r="A64" s="148"/>
      <c r="B64" s="97" t="str">
        <f>IF(L!$A$1=1,L!B239,IF(L!$A$1=2,L!C239,L!D239))</f>
        <v>2023 Shtator</v>
      </c>
      <c r="C64" s="116">
        <f>SUM(D64:P64)</f>
        <v>137175.72999999998</v>
      </c>
      <c r="D64" s="124">
        <v>61340.47</v>
      </c>
      <c r="E64" s="124">
        <v>9765</v>
      </c>
      <c r="F64" s="124">
        <v>8331</v>
      </c>
      <c r="G64" s="124">
        <v>367.25</v>
      </c>
      <c r="H64" s="124">
        <v>369.9</v>
      </c>
      <c r="I64" s="124">
        <v>0</v>
      </c>
      <c r="J64" s="124">
        <v>3977</v>
      </c>
      <c r="K64" s="124">
        <v>3720</v>
      </c>
      <c r="L64" s="124">
        <v>31126.37</v>
      </c>
      <c r="M64" s="124"/>
      <c r="N64" s="124">
        <v>201.08</v>
      </c>
      <c r="O64" s="124">
        <v>1366.66</v>
      </c>
      <c r="P64" s="127">
        <v>16611</v>
      </c>
    </row>
    <row r="65" spans="1:16" s="3" customFormat="1" ht="18.75" customHeight="1">
      <c r="A65" s="148"/>
      <c r="B65" s="97" t="str">
        <f>IF(L!$A$1=1,L!B240,IF(L!$A$1=2,L!C240,L!D240))</f>
        <v>2023 Tetor</v>
      </c>
      <c r="C65" s="116">
        <f t="shared" ref="C65:C67" si="9">SUM(D65:P65)</f>
        <v>123343.03</v>
      </c>
      <c r="D65" s="124">
        <v>53929.68</v>
      </c>
      <c r="E65" s="124">
        <v>9790</v>
      </c>
      <c r="F65" s="124">
        <v>5859</v>
      </c>
      <c r="G65" s="124">
        <v>0</v>
      </c>
      <c r="H65" s="124">
        <v>611.11</v>
      </c>
      <c r="I65" s="124">
        <v>8901.2000000000007</v>
      </c>
      <c r="J65" s="124">
        <v>0</v>
      </c>
      <c r="K65" s="124">
        <v>0</v>
      </c>
      <c r="L65" s="124">
        <v>44252.04</v>
      </c>
      <c r="M65" s="124"/>
      <c r="N65" s="124">
        <v>0</v>
      </c>
      <c r="O65" s="124">
        <v>0</v>
      </c>
      <c r="P65" s="127">
        <v>0</v>
      </c>
    </row>
    <row r="66" spans="1:16" s="3" customFormat="1" ht="18.75" customHeight="1">
      <c r="A66" s="148"/>
      <c r="B66" s="97" t="str">
        <f>IF(L!$A$1=1,L!B241,IF(L!$A$1=2,L!C241,L!D241))</f>
        <v xml:space="preserve">2023 Nëntor </v>
      </c>
      <c r="C66" s="116">
        <f t="shared" si="9"/>
        <v>100001.65</v>
      </c>
      <c r="D66" s="124">
        <v>39470</v>
      </c>
      <c r="E66" s="124">
        <v>9250</v>
      </c>
      <c r="F66" s="124">
        <v>4565</v>
      </c>
      <c r="G66" s="124">
        <v>603.75</v>
      </c>
      <c r="H66" s="124">
        <v>3232.32</v>
      </c>
      <c r="I66" s="124">
        <v>3522.5</v>
      </c>
      <c r="J66" s="124">
        <v>0</v>
      </c>
      <c r="K66" s="124">
        <v>4067</v>
      </c>
      <c r="L66" s="124">
        <v>35291.08</v>
      </c>
      <c r="M66" s="124"/>
      <c r="N66" s="124">
        <v>0</v>
      </c>
      <c r="O66" s="124">
        <v>0</v>
      </c>
      <c r="P66" s="127">
        <v>0</v>
      </c>
    </row>
    <row r="67" spans="1:16" s="3" customFormat="1" ht="18.75" customHeight="1">
      <c r="A67" s="148"/>
      <c r="B67" s="97" t="str">
        <f>IF(L!$A$1=1,L!B242,IF(L!$A$1=2,L!C242,L!D242))</f>
        <v>2023 Dhjetor</v>
      </c>
      <c r="C67" s="116">
        <f t="shared" si="9"/>
        <v>113553.77</v>
      </c>
      <c r="D67" s="124">
        <v>44683.33</v>
      </c>
      <c r="E67" s="124">
        <v>10490</v>
      </c>
      <c r="F67" s="124">
        <v>3385.66</v>
      </c>
      <c r="G67" s="124">
        <v>175</v>
      </c>
      <c r="H67" s="124">
        <v>1039.42</v>
      </c>
      <c r="I67" s="124"/>
      <c r="J67" s="124">
        <v>5357</v>
      </c>
      <c r="K67" s="124">
        <v>4080</v>
      </c>
      <c r="L67" s="124">
        <v>44343.360000000001</v>
      </c>
      <c r="M67" s="124"/>
      <c r="N67" s="124">
        <v>0</v>
      </c>
      <c r="O67" s="124">
        <v>0</v>
      </c>
      <c r="P67" s="127">
        <v>0</v>
      </c>
    </row>
    <row r="68" spans="1:16" s="3" customFormat="1" ht="18.75" customHeight="1">
      <c r="A68" s="149"/>
      <c r="B68" s="129" t="str">
        <f>IF(L!$A$1=1,L!B243,IF(L!$A$1=2,L!C243,L!D243))</f>
        <v>Gjithsej 2023</v>
      </c>
      <c r="C68" s="130">
        <f>SUM(C56:C67)</f>
        <v>1991466.02</v>
      </c>
      <c r="D68" s="130">
        <f t="shared" ref="D68:P68" si="10">SUM(D56:D67)</f>
        <v>1033157.36</v>
      </c>
      <c r="E68" s="130">
        <f t="shared" si="10"/>
        <v>110644</v>
      </c>
      <c r="F68" s="130">
        <f t="shared" si="10"/>
        <v>70920.160000000003</v>
      </c>
      <c r="G68" s="130">
        <f t="shared" si="10"/>
        <v>3762.25</v>
      </c>
      <c r="H68" s="130">
        <f t="shared" si="10"/>
        <v>7769.93</v>
      </c>
      <c r="I68" s="130">
        <f t="shared" si="10"/>
        <v>43968.800000000003</v>
      </c>
      <c r="J68" s="130">
        <f t="shared" si="10"/>
        <v>35414.800000000003</v>
      </c>
      <c r="K68" s="130">
        <f t="shared" si="10"/>
        <v>29897</v>
      </c>
      <c r="L68" s="130">
        <f t="shared" si="10"/>
        <v>452016.64999999997</v>
      </c>
      <c r="M68" s="130">
        <f t="shared" si="10"/>
        <v>0</v>
      </c>
      <c r="N68" s="130">
        <f t="shared" si="10"/>
        <v>321.08000000000004</v>
      </c>
      <c r="O68" s="130">
        <f t="shared" si="10"/>
        <v>15972.99</v>
      </c>
      <c r="P68" s="130">
        <f t="shared" si="10"/>
        <v>187621</v>
      </c>
    </row>
    <row r="69" spans="1:16" s="3" customFormat="1" ht="18.75" customHeight="1">
      <c r="A69" s="147">
        <v>2024</v>
      </c>
      <c r="B69" s="97" t="str">
        <f>IF(L!$A$1=1,L!B244,IF(L!$A$1=2,L!C244,L!D244))</f>
        <v>2024 Janar</v>
      </c>
      <c r="C69" s="116">
        <f>SUM(D69:P69)</f>
        <v>127634.88999999998</v>
      </c>
      <c r="D69" s="124">
        <v>57988.27</v>
      </c>
      <c r="E69" s="125">
        <v>9480</v>
      </c>
      <c r="F69" s="125">
        <v>7136</v>
      </c>
      <c r="G69" s="125">
        <v>0</v>
      </c>
      <c r="H69" s="125">
        <v>94.62</v>
      </c>
      <c r="I69" s="125">
        <v>0</v>
      </c>
      <c r="J69" s="125">
        <v>4792</v>
      </c>
      <c r="K69" s="125">
        <v>3945</v>
      </c>
      <c r="L69" s="125">
        <v>25522</v>
      </c>
      <c r="M69" s="124">
        <v>0</v>
      </c>
      <c r="N69" s="125">
        <v>0</v>
      </c>
      <c r="O69" s="125">
        <v>2382</v>
      </c>
      <c r="P69" s="126">
        <v>16295</v>
      </c>
    </row>
    <row r="70" spans="1:16" s="3" customFormat="1" ht="18.75" customHeight="1">
      <c r="A70" s="148"/>
      <c r="B70" s="97" t="str">
        <f>IF(L!$A$1=1,L!B245,IF(L!$A$1=2,L!C245,L!D245))</f>
        <v>2024 Shkurt</v>
      </c>
      <c r="C70" s="116">
        <f t="shared" ref="C70:C76" si="11">SUM(D70:P70)</f>
        <v>103620.68000000001</v>
      </c>
      <c r="D70" s="124">
        <v>35143.730000000003</v>
      </c>
      <c r="E70" s="125">
        <v>8475</v>
      </c>
      <c r="F70" s="125">
        <v>7506</v>
      </c>
      <c r="G70" s="125">
        <v>0</v>
      </c>
      <c r="H70" s="125">
        <v>0</v>
      </c>
      <c r="I70" s="125">
        <v>0</v>
      </c>
      <c r="J70" s="125">
        <v>3668</v>
      </c>
      <c r="K70" s="125">
        <v>3900</v>
      </c>
      <c r="L70" s="125">
        <v>25867.69</v>
      </c>
      <c r="M70" s="124">
        <v>0</v>
      </c>
      <c r="N70" s="124">
        <v>21.6</v>
      </c>
      <c r="O70" s="124">
        <v>4098.66</v>
      </c>
      <c r="P70" s="127">
        <v>14940</v>
      </c>
    </row>
    <row r="71" spans="1:16" s="3" customFormat="1" ht="18.75" customHeight="1">
      <c r="A71" s="148"/>
      <c r="B71" s="97" t="str">
        <f>IF(L!$A$1=1,L!B246,IF(L!$A$1=2,L!C246,L!D246))</f>
        <v xml:space="preserve">2024 Mars </v>
      </c>
      <c r="C71" s="116">
        <f t="shared" si="11"/>
        <v>200494.02</v>
      </c>
      <c r="D71" s="124">
        <v>132407.57</v>
      </c>
      <c r="E71" s="124">
        <v>8595</v>
      </c>
      <c r="F71" s="127">
        <v>5851</v>
      </c>
      <c r="G71" s="124">
        <v>291.56</v>
      </c>
      <c r="H71" s="124">
        <v>0</v>
      </c>
      <c r="I71" s="124">
        <v>0</v>
      </c>
      <c r="J71" s="124">
        <v>5291.56</v>
      </c>
      <c r="K71" s="124">
        <v>3885</v>
      </c>
      <c r="L71" s="124">
        <v>28282.6</v>
      </c>
      <c r="M71" s="124">
        <v>0</v>
      </c>
      <c r="N71" s="124">
        <v>5.4</v>
      </c>
      <c r="O71" s="124">
        <v>944.33</v>
      </c>
      <c r="P71" s="127">
        <v>14940</v>
      </c>
    </row>
    <row r="72" spans="1:16" s="3" customFormat="1" ht="18.75" customHeight="1">
      <c r="A72" s="148"/>
      <c r="B72" s="97" t="str">
        <f>IF(L!$A$1=1,L!B247,IF(L!$A$1=2,L!C247,L!D247))</f>
        <v>2024 Prill</v>
      </c>
      <c r="C72" s="116">
        <f t="shared" si="11"/>
        <v>268019.18</v>
      </c>
      <c r="D72" s="124">
        <v>193106.01</v>
      </c>
      <c r="E72" s="124">
        <v>9255</v>
      </c>
      <c r="F72" s="124">
        <v>5917</v>
      </c>
      <c r="G72" s="124">
        <v>838.62</v>
      </c>
      <c r="H72" s="124">
        <v>111.75</v>
      </c>
      <c r="I72" s="124"/>
      <c r="J72" s="124">
        <v>6764</v>
      </c>
      <c r="K72" s="124">
        <v>3870</v>
      </c>
      <c r="L72" s="124">
        <v>48156.800000000003</v>
      </c>
      <c r="M72" s="124">
        <v>0</v>
      </c>
      <c r="N72" s="124">
        <v>0</v>
      </c>
      <c r="O72" s="124">
        <v>0</v>
      </c>
      <c r="P72" s="127">
        <v>0</v>
      </c>
    </row>
    <row r="73" spans="1:16" s="3" customFormat="1" ht="18.75" customHeight="1">
      <c r="A73" s="148"/>
      <c r="B73" s="97" t="str">
        <f>IF(L!$A$1=1,L!B248,IF(L!$A$1=2,L!C248,L!D248))</f>
        <v>2024 Maj</v>
      </c>
      <c r="C73" s="116">
        <f t="shared" si="11"/>
        <v>141271.70000000001</v>
      </c>
      <c r="D73" s="124">
        <v>82303.149999999994</v>
      </c>
      <c r="E73" s="124">
        <v>8955</v>
      </c>
      <c r="F73" s="124">
        <v>5660</v>
      </c>
      <c r="G73" s="124">
        <v>349</v>
      </c>
      <c r="H73" s="124">
        <v>1984.35</v>
      </c>
      <c r="I73" s="124">
        <v>0</v>
      </c>
      <c r="J73" s="124">
        <v>5591.5</v>
      </c>
      <c r="K73" s="124">
        <v>3840</v>
      </c>
      <c r="L73" s="124">
        <v>32588.7</v>
      </c>
      <c r="M73" s="124">
        <v>0</v>
      </c>
      <c r="N73" s="124">
        <v>0</v>
      </c>
      <c r="O73" s="124">
        <v>0</v>
      </c>
      <c r="P73" s="127">
        <v>0</v>
      </c>
    </row>
    <row r="74" spans="1:16" s="3" customFormat="1" ht="18.75" customHeight="1">
      <c r="A74" s="148"/>
      <c r="B74" s="97" t="str">
        <f>IF(L!$A$1=1,L!B249,IF(L!$A$1=2,L!C249,L!D249))</f>
        <v>2024 Qershor</v>
      </c>
      <c r="C74" s="116">
        <f t="shared" si="11"/>
        <v>106402.01999999999</v>
      </c>
      <c r="D74" s="124">
        <v>41164.639999999999</v>
      </c>
      <c r="E74" s="124">
        <v>8585</v>
      </c>
      <c r="F74" s="124">
        <v>5000</v>
      </c>
      <c r="G74" s="124">
        <v>104.75</v>
      </c>
      <c r="H74" s="124">
        <v>1428.21</v>
      </c>
      <c r="I74" s="124">
        <v>11518.35</v>
      </c>
      <c r="J74" s="124">
        <v>3622</v>
      </c>
      <c r="K74" s="124">
        <v>3511</v>
      </c>
      <c r="L74" s="124">
        <v>31468.07</v>
      </c>
      <c r="M74" s="124">
        <v>0</v>
      </c>
      <c r="N74" s="124">
        <v>0</v>
      </c>
      <c r="O74" s="124">
        <v>0</v>
      </c>
      <c r="P74" s="127">
        <v>0</v>
      </c>
    </row>
    <row r="75" spans="1:16" s="3" customFormat="1" ht="18.75" customHeight="1">
      <c r="A75" s="148"/>
      <c r="B75" s="97" t="str">
        <f>IF(L!$A$1=1,L!B250,IF(L!$A$1=2,L!C250,L!D250))</f>
        <v>2024 Korrik</v>
      </c>
      <c r="C75" s="116">
        <f t="shared" si="11"/>
        <v>132967.61000000002</v>
      </c>
      <c r="D75" s="124">
        <v>55291.88</v>
      </c>
      <c r="E75" s="124">
        <v>12395</v>
      </c>
      <c r="F75" s="124">
        <v>5710</v>
      </c>
      <c r="G75" s="124">
        <v>530</v>
      </c>
      <c r="H75" s="124">
        <v>399.85</v>
      </c>
      <c r="I75" s="124">
        <v>7745.7</v>
      </c>
      <c r="J75" s="124">
        <v>5370</v>
      </c>
      <c r="K75" s="124">
        <v>2070</v>
      </c>
      <c r="L75" s="124">
        <v>43455.18</v>
      </c>
      <c r="M75" s="124">
        <v>0</v>
      </c>
      <c r="N75" s="124">
        <v>0</v>
      </c>
      <c r="O75" s="124">
        <v>0</v>
      </c>
      <c r="P75" s="127">
        <v>0</v>
      </c>
    </row>
    <row r="76" spans="1:16" s="3" customFormat="1" ht="18.75" customHeight="1">
      <c r="A76" s="148"/>
      <c r="B76" s="97" t="str">
        <f>IF(L!$A$1=1,L!B251,IF(L!$A$1=2,L!C251,L!D251))</f>
        <v>2024 Gusht</v>
      </c>
      <c r="C76" s="116">
        <f t="shared" si="11"/>
        <v>0</v>
      </c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7"/>
    </row>
    <row r="77" spans="1:16" s="3" customFormat="1" ht="18.75" customHeight="1">
      <c r="A77" s="148"/>
      <c r="B77" s="97" t="str">
        <f>IF(L!$A$1=1,L!B252,IF(L!$A$1=2,L!C252,L!D252))</f>
        <v>2024 Shtator</v>
      </c>
      <c r="C77" s="116">
        <f>SUM(D77:P77)</f>
        <v>0</v>
      </c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7"/>
    </row>
    <row r="78" spans="1:16" s="3" customFormat="1" ht="18.75" customHeight="1">
      <c r="A78" s="148"/>
      <c r="B78" s="97" t="str">
        <f>IF(L!$A$1=1,L!B253,IF(L!$A$1=2,L!C253,L!D253))</f>
        <v>2024 Tetor</v>
      </c>
      <c r="C78" s="116">
        <f t="shared" ref="C78:C79" si="12">SUM(D78:P78)</f>
        <v>0</v>
      </c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7"/>
    </row>
    <row r="79" spans="1:16" s="3" customFormat="1" ht="18.75" customHeight="1">
      <c r="A79" s="148"/>
      <c r="B79" s="97" t="str">
        <f>IF(L!$A$1=1,L!B254,IF(L!$A$1=2,L!C254,L!D254))</f>
        <v xml:space="preserve">2024 Nëntor </v>
      </c>
      <c r="C79" s="116">
        <f t="shared" si="12"/>
        <v>0</v>
      </c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7"/>
    </row>
    <row r="80" spans="1:16" s="3" customFormat="1" ht="18.75" customHeight="1">
      <c r="A80" s="148"/>
      <c r="B80" s="97" t="str">
        <f>IF(L!$A$1=1,L!B255,IF(L!$A$1=2,L!C255,L!D255))</f>
        <v>2024 Dhjetor</v>
      </c>
      <c r="C80" s="116">
        <f>SUM(D80:P80)</f>
        <v>0</v>
      </c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7"/>
    </row>
    <row r="81" spans="1:16" s="3" customFormat="1" ht="18.75" customHeight="1">
      <c r="A81" s="149"/>
      <c r="B81" s="129" t="str">
        <f>IF(L!$A$1=1,L!B256,IF(L!$A$1=2,L!C256,L!D256))</f>
        <v>Gjithsej 2024</v>
      </c>
      <c r="C81" s="130">
        <f>SUM(C69:C80)</f>
        <v>1080410.1000000001</v>
      </c>
      <c r="D81" s="130">
        <f t="shared" ref="D81:P81" si="13">SUM(D69:D80)</f>
        <v>597405.25</v>
      </c>
      <c r="E81" s="130">
        <f t="shared" si="13"/>
        <v>65740</v>
      </c>
      <c r="F81" s="130">
        <f t="shared" si="13"/>
        <v>42780</v>
      </c>
      <c r="G81" s="130">
        <f t="shared" si="13"/>
        <v>2113.9300000000003</v>
      </c>
      <c r="H81" s="130">
        <f t="shared" si="13"/>
        <v>4018.7799999999997</v>
      </c>
      <c r="I81" s="130">
        <f t="shared" si="13"/>
        <v>19264.05</v>
      </c>
      <c r="J81" s="130">
        <f t="shared" si="13"/>
        <v>35099.06</v>
      </c>
      <c r="K81" s="130">
        <f t="shared" si="13"/>
        <v>25021</v>
      </c>
      <c r="L81" s="130">
        <f t="shared" si="13"/>
        <v>235341.04</v>
      </c>
      <c r="M81" s="130">
        <f t="shared" si="13"/>
        <v>0</v>
      </c>
      <c r="N81" s="130">
        <f t="shared" si="13"/>
        <v>27</v>
      </c>
      <c r="O81" s="130">
        <f t="shared" si="13"/>
        <v>7424.99</v>
      </c>
      <c r="P81" s="130">
        <f t="shared" si="13"/>
        <v>46175</v>
      </c>
    </row>
  </sheetData>
  <mergeCells count="7">
    <mergeCell ref="A69:A81"/>
    <mergeCell ref="Q33:CX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 M5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230" workbookViewId="0">
      <selection activeCell="F250" sqref="F250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846</v>
      </c>
      <c r="U2" s="22"/>
      <c r="V2" s="22"/>
      <c r="W2" s="22" t="s">
        <v>849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838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827</v>
      </c>
      <c r="AE4" s="92" t="s">
        <v>828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846</v>
      </c>
      <c r="U7" s="24"/>
      <c r="V7" s="24"/>
      <c r="W7" s="22" t="s">
        <v>849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847</v>
      </c>
      <c r="U11" s="28"/>
      <c r="V11" s="28"/>
      <c r="W11" s="22" t="s">
        <v>850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839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836</v>
      </c>
      <c r="AE13" s="40" t="s">
        <v>837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847</v>
      </c>
      <c r="U17" s="31"/>
      <c r="V17" s="31"/>
      <c r="W17" s="22" t="s">
        <v>850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848</v>
      </c>
      <c r="U21" s="44"/>
      <c r="V21" s="44"/>
      <c r="W21" s="22" t="s">
        <v>851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840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834</v>
      </c>
      <c r="AE23" s="60" t="s">
        <v>835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848</v>
      </c>
      <c r="U27" s="59"/>
      <c r="V27" s="59"/>
      <c r="W27" s="22" t="s">
        <v>851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841</v>
      </c>
      <c r="I35" s="103" t="s">
        <v>829</v>
      </c>
      <c r="J35" s="103" t="s">
        <v>873</v>
      </c>
      <c r="K35" s="103" t="s">
        <v>842</v>
      </c>
      <c r="L35" s="103" t="s">
        <v>843</v>
      </c>
      <c r="M35" s="103" t="s">
        <v>830</v>
      </c>
      <c r="N35" s="103" t="s">
        <v>831</v>
      </c>
      <c r="O35" s="103" t="s">
        <v>833</v>
      </c>
      <c r="P35" s="103" t="s">
        <v>844</v>
      </c>
      <c r="Q35" s="103" t="s">
        <v>845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871</v>
      </c>
      <c r="H36" s="104" t="s">
        <v>852</v>
      </c>
      <c r="I36" s="105" t="s">
        <v>855</v>
      </c>
      <c r="J36" s="105" t="s">
        <v>856</v>
      </c>
      <c r="K36" s="105" t="s">
        <v>859</v>
      </c>
      <c r="L36" s="105" t="s">
        <v>860</v>
      </c>
      <c r="M36" s="105" t="s">
        <v>863</v>
      </c>
      <c r="N36" s="105" t="s">
        <v>864</v>
      </c>
      <c r="O36" s="105" t="s">
        <v>866</v>
      </c>
      <c r="P36" s="105" t="s">
        <v>867</v>
      </c>
      <c r="Q36" s="105" t="s">
        <v>870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872</v>
      </c>
      <c r="H37" s="104" t="s">
        <v>853</v>
      </c>
      <c r="I37" s="104" t="s">
        <v>854</v>
      </c>
      <c r="J37" s="104" t="s">
        <v>857</v>
      </c>
      <c r="K37" s="105" t="s">
        <v>858</v>
      </c>
      <c r="L37" s="105" t="s">
        <v>861</v>
      </c>
      <c r="M37" s="105" t="s">
        <v>862</v>
      </c>
      <c r="N37" s="105" t="s">
        <v>874</v>
      </c>
      <c r="O37" s="105" t="s">
        <v>865</v>
      </c>
      <c r="P37" s="105" t="s">
        <v>868</v>
      </c>
      <c r="Q37" s="105" t="s">
        <v>869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790</v>
      </c>
      <c r="C179" s="5" t="s">
        <v>791</v>
      </c>
      <c r="D179" s="5" t="s">
        <v>792</v>
      </c>
    </row>
    <row r="180" spans="1:4">
      <c r="B180" s="5" t="s">
        <v>793</v>
      </c>
      <c r="C180" s="5" t="s">
        <v>794</v>
      </c>
      <c r="D180" s="5" t="s">
        <v>795</v>
      </c>
    </row>
    <row r="181" spans="1:4">
      <c r="B181" s="5" t="s">
        <v>796</v>
      </c>
      <c r="C181" s="5" t="s">
        <v>797</v>
      </c>
      <c r="D181" s="5" t="s">
        <v>798</v>
      </c>
    </row>
    <row r="182" spans="1:4">
      <c r="B182" s="5" t="s">
        <v>799</v>
      </c>
      <c r="C182" s="5" t="s">
        <v>800</v>
      </c>
      <c r="D182" s="5" t="s">
        <v>800</v>
      </c>
    </row>
    <row r="183" spans="1:4">
      <c r="B183" s="5" t="s">
        <v>801</v>
      </c>
      <c r="C183" s="5" t="s">
        <v>801</v>
      </c>
      <c r="D183" s="5" t="s">
        <v>802</v>
      </c>
    </row>
    <row r="184" spans="1:4">
      <c r="B184" s="5" t="s">
        <v>803</v>
      </c>
      <c r="C184" s="5" t="s">
        <v>804</v>
      </c>
      <c r="D184" s="5" t="s">
        <v>805</v>
      </c>
    </row>
    <row r="185" spans="1:4">
      <c r="B185" s="5" t="s">
        <v>806</v>
      </c>
      <c r="C185" s="5" t="s">
        <v>807</v>
      </c>
      <c r="D185" s="5" t="s">
        <v>808</v>
      </c>
    </row>
    <row r="186" spans="1:4">
      <c r="B186" s="5" t="s">
        <v>809</v>
      </c>
      <c r="C186" s="5" t="s">
        <v>810</v>
      </c>
      <c r="D186" s="5" t="s">
        <v>811</v>
      </c>
    </row>
    <row r="187" spans="1:4">
      <c r="B187" s="5" t="s">
        <v>812</v>
      </c>
      <c r="C187" s="5" t="s">
        <v>813</v>
      </c>
      <c r="D187" s="5" t="s">
        <v>814</v>
      </c>
    </row>
    <row r="188" spans="1:4">
      <c r="B188" s="5" t="s">
        <v>815</v>
      </c>
      <c r="C188" s="5" t="s">
        <v>816</v>
      </c>
      <c r="D188" s="5" t="s">
        <v>817</v>
      </c>
    </row>
    <row r="189" spans="1:4">
      <c r="B189" s="5" t="s">
        <v>818</v>
      </c>
      <c r="C189" s="5" t="s">
        <v>819</v>
      </c>
      <c r="D189" s="5" t="s">
        <v>820</v>
      </c>
    </row>
    <row r="190" spans="1:4">
      <c r="B190" s="5" t="s">
        <v>821</v>
      </c>
      <c r="C190" s="5" t="s">
        <v>822</v>
      </c>
      <c r="D190" s="5" t="s">
        <v>823</v>
      </c>
    </row>
    <row r="191" spans="1:4">
      <c r="B191" s="6" t="s">
        <v>824</v>
      </c>
      <c r="C191" s="11" t="s">
        <v>825</v>
      </c>
      <c r="D191" s="6" t="s">
        <v>826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877</v>
      </c>
      <c r="C244" s="5" t="s">
        <v>879</v>
      </c>
      <c r="D244" s="5" t="s">
        <v>880</v>
      </c>
    </row>
    <row r="245" spans="2:4">
      <c r="B245" s="5" t="s">
        <v>878</v>
      </c>
      <c r="C245" s="5" t="s">
        <v>881</v>
      </c>
      <c r="D245" s="5" t="s">
        <v>882</v>
      </c>
    </row>
    <row r="246" spans="2:4">
      <c r="B246" s="5" t="s">
        <v>883</v>
      </c>
      <c r="C246" s="5" t="s">
        <v>884</v>
      </c>
      <c r="D246" s="5" t="s">
        <v>885</v>
      </c>
    </row>
    <row r="247" spans="2:4">
      <c r="B247" s="5" t="s">
        <v>886</v>
      </c>
      <c r="C247" s="5" t="s">
        <v>887</v>
      </c>
      <c r="D247" s="5" t="s">
        <v>887</v>
      </c>
    </row>
    <row r="248" spans="2:4">
      <c r="B248" s="5" t="s">
        <v>888</v>
      </c>
      <c r="C248" s="5" t="s">
        <v>888</v>
      </c>
      <c r="D248" s="5" t="s">
        <v>889</v>
      </c>
    </row>
    <row r="249" spans="2:4">
      <c r="B249" s="5" t="s">
        <v>890</v>
      </c>
      <c r="C249" s="5" t="s">
        <v>891</v>
      </c>
      <c r="D249" s="5" t="s">
        <v>892</v>
      </c>
    </row>
    <row r="250" spans="2:4">
      <c r="B250" s="5" t="s">
        <v>893</v>
      </c>
      <c r="C250" s="5" t="s">
        <v>894</v>
      </c>
      <c r="D250" s="5" t="s">
        <v>895</v>
      </c>
    </row>
    <row r="251" spans="2:4">
      <c r="B251" s="5" t="s">
        <v>896</v>
      </c>
      <c r="C251" s="5" t="s">
        <v>897</v>
      </c>
      <c r="D251" s="5" t="s">
        <v>898</v>
      </c>
    </row>
    <row r="252" spans="2:4">
      <c r="B252" s="5" t="s">
        <v>899</v>
      </c>
      <c r="C252" s="5" t="s">
        <v>900</v>
      </c>
      <c r="D252" s="5" t="s">
        <v>901</v>
      </c>
    </row>
    <row r="253" spans="2:4">
      <c r="B253" s="5" t="s">
        <v>902</v>
      </c>
      <c r="C253" s="5" t="s">
        <v>903</v>
      </c>
      <c r="D253" s="5" t="s">
        <v>904</v>
      </c>
    </row>
    <row r="254" spans="2:4">
      <c r="B254" s="5" t="s">
        <v>905</v>
      </c>
      <c r="C254" s="5" t="s">
        <v>906</v>
      </c>
      <c r="D254" s="5" t="s">
        <v>907</v>
      </c>
    </row>
    <row r="255" spans="2:4">
      <c r="B255" s="5" t="s">
        <v>908</v>
      </c>
      <c r="C255" s="5" t="s">
        <v>909</v>
      </c>
      <c r="D255" s="5" t="s">
        <v>910</v>
      </c>
    </row>
    <row r="256" spans="2:4">
      <c r="B256" s="6" t="s">
        <v>911</v>
      </c>
      <c r="C256" s="11" t="s">
        <v>912</v>
      </c>
      <c r="D256" s="6" t="s">
        <v>913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2023-09-11T07:22:58Z</cp:lastPrinted>
  <dcterms:created xsi:type="dcterms:W3CDTF">2015-03-12T08:53:45Z</dcterms:created>
  <dcterms:modified xsi:type="dcterms:W3CDTF">2024-08-12T07:34:59Z</dcterms:modified>
</cp:coreProperties>
</file>