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et Mujore, Tre mujore dhe Vjetore 2024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C83" i="6" l="1"/>
  <c r="D83" i="6"/>
  <c r="K57" i="6" l="1"/>
  <c r="K70" i="6"/>
  <c r="D72" i="6" l="1"/>
  <c r="D73" i="6"/>
  <c r="D74" i="6"/>
  <c r="D75" i="6"/>
  <c r="D76" i="6"/>
  <c r="D77" i="6"/>
  <c r="D78" i="6"/>
  <c r="D79" i="6"/>
  <c r="D80" i="6"/>
  <c r="D81" i="6"/>
  <c r="D82" i="6"/>
  <c r="D71" i="6"/>
  <c r="D68" i="6"/>
  <c r="U83" i="6" l="1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J82" i="6"/>
  <c r="C82" i="6"/>
  <c r="B82" i="6"/>
  <c r="P81" i="6"/>
  <c r="J81" i="6"/>
  <c r="C81" i="6"/>
  <c r="B81" i="6"/>
  <c r="P80" i="6"/>
  <c r="J80" i="6"/>
  <c r="C80" i="6"/>
  <c r="B80" i="6"/>
  <c r="P79" i="6"/>
  <c r="J79" i="6"/>
  <c r="B79" i="6"/>
  <c r="P78" i="6"/>
  <c r="C78" i="6" s="1"/>
  <c r="J78" i="6"/>
  <c r="B78" i="6"/>
  <c r="P77" i="6"/>
  <c r="C77" i="6" s="1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B71" i="6"/>
  <c r="B69" i="6"/>
  <c r="B65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J42" i="12" s="1"/>
  <c r="K3" i="12"/>
  <c r="L3" i="12"/>
  <c r="O3" i="12"/>
  <c r="P3" i="12"/>
  <c r="B4" i="12"/>
  <c r="C4" i="12"/>
  <c r="B5" i="12"/>
  <c r="C5" i="12"/>
  <c r="C16" i="12" s="1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O16" i="12"/>
  <c r="P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O29" i="12"/>
  <c r="P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O42" i="12"/>
  <c r="P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C74" i="6" l="1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D58" i="6" l="1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D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<sst xmlns="http://schemas.openxmlformats.org/spreadsheetml/2006/main" count="984" uniqueCount="914">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</sst>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83"/>
  <sheetViews>
    <sheetView tabSelected="1" zoomScale="85" zoomScaleNormal="85" zoomScaleSheetLayoutView="80" workbookViewId="0">
      <pane xSplit="2" ySplit="5" topLeftCell="C57" activePane="bottomRight" state="frozen"/>
      <selection pane="topRight" activeCell="B1" sqref="B1"/>
      <selection pane="bottomLeft" activeCell="A6" sqref="A6"/>
      <selection pane="bottomRight" activeCell="K79" sqref="K79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6" width="13.28515625" style="79" bestFit="1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4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 t="shared" si="43"/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1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1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1"/>
      <c r="B76" s="91" t="str">
        <f>IF(L!$A$1=1,L!B249,IF(L!$A$1=2,L!C249,L!D249))</f>
        <v>2024 Qershor</v>
      </c>
      <c r="C76" s="117">
        <f t="shared" si="52"/>
        <v>2201994.6</v>
      </c>
      <c r="D76" s="118">
        <f t="shared" si="53"/>
        <v>1256532.45</v>
      </c>
      <c r="E76" s="118">
        <v>141289.23000000001</v>
      </c>
      <c r="F76" s="118">
        <v>200573.27</v>
      </c>
      <c r="G76" s="118">
        <v>20088.28</v>
      </c>
      <c r="H76" s="118">
        <v>116849.55</v>
      </c>
      <c r="I76" s="118">
        <v>777732.12</v>
      </c>
      <c r="J76" s="119">
        <f>SUM(K76:O76)</f>
        <v>731437.01</v>
      </c>
      <c r="K76" s="118">
        <v>674919.4</v>
      </c>
      <c r="L76" s="118">
        <v>16566.97</v>
      </c>
      <c r="M76" s="118">
        <v>5055.8</v>
      </c>
      <c r="N76" s="118">
        <v>0</v>
      </c>
      <c r="O76" s="118">
        <v>34894.839999999997</v>
      </c>
      <c r="P76" s="119">
        <f t="shared" si="56"/>
        <v>214025.14</v>
      </c>
      <c r="Q76" s="118">
        <v>135505.14000000001</v>
      </c>
      <c r="R76" s="118">
        <v>25000</v>
      </c>
      <c r="S76" s="118">
        <v>6000</v>
      </c>
      <c r="T76" s="118">
        <v>7520</v>
      </c>
      <c r="U76" s="118">
        <v>40000</v>
      </c>
    </row>
    <row r="77" spans="1:21">
      <c r="A77" s="141"/>
      <c r="B77" s="91" t="str">
        <f>IF(L!$A$1=1,L!B250,IF(L!$A$1=2,L!C250,L!D250))</f>
        <v>2024 Korrik</v>
      </c>
      <c r="C77" s="117">
        <f t="shared" si="52"/>
        <v>0</v>
      </c>
      <c r="D77" s="118">
        <f t="shared" si="53"/>
        <v>0</v>
      </c>
      <c r="E77" s="118"/>
      <c r="F77" s="118"/>
      <c r="G77" s="118"/>
      <c r="H77" s="118"/>
      <c r="I77" s="118"/>
      <c r="J77" s="119">
        <f t="shared" ref="J77" si="57">SUM(K77:O77)</f>
        <v>0</v>
      </c>
      <c r="K77" s="118"/>
      <c r="L77" s="118"/>
      <c r="M77" s="118"/>
      <c r="N77" s="118"/>
      <c r="O77" s="118"/>
      <c r="P77" s="119">
        <f t="shared" si="56"/>
        <v>0</v>
      </c>
      <c r="Q77" s="118"/>
      <c r="R77" s="118"/>
      <c r="S77" s="118"/>
      <c r="T77" s="118"/>
      <c r="U77" s="118"/>
    </row>
    <row r="78" spans="1:21">
      <c r="A78" s="141"/>
      <c r="B78" s="91" t="str">
        <f>IF(L!$A$1=1,L!B251,IF(L!$A$1=2,L!C251,L!D251))</f>
        <v>2024 Gusht</v>
      </c>
      <c r="C78" s="117">
        <f t="shared" si="52"/>
        <v>0</v>
      </c>
      <c r="D78" s="118">
        <f t="shared" si="53"/>
        <v>0</v>
      </c>
      <c r="E78" s="118"/>
      <c r="F78" s="118"/>
      <c r="G78" s="118"/>
      <c r="H78" s="118"/>
      <c r="I78" s="118"/>
      <c r="J78" s="119">
        <f>SUM(K78:O78)</f>
        <v>0</v>
      </c>
      <c r="K78" s="118"/>
      <c r="L78" s="118"/>
      <c r="M78" s="118"/>
      <c r="N78" s="118"/>
      <c r="O78" s="118"/>
      <c r="P78" s="119">
        <f t="shared" si="56"/>
        <v>0</v>
      </c>
      <c r="Q78" s="118"/>
      <c r="R78" s="118"/>
      <c r="S78" s="118"/>
      <c r="T78" s="118"/>
      <c r="U78" s="118"/>
    </row>
    <row r="79" spans="1:21">
      <c r="A79" s="141"/>
      <c r="B79" s="91" t="str">
        <f>IF(L!$A$1=1,L!B252,IF(L!$A$1=2,L!C252,L!D252))</f>
        <v>2024 Shtator</v>
      </c>
      <c r="C79" s="117">
        <f t="shared" si="52"/>
        <v>0</v>
      </c>
      <c r="D79" s="118">
        <f t="shared" si="53"/>
        <v>0</v>
      </c>
      <c r="E79" s="118"/>
      <c r="F79" s="118"/>
      <c r="G79" s="118"/>
      <c r="H79" s="118"/>
      <c r="I79" s="118"/>
      <c r="J79" s="119">
        <f t="shared" ref="J79:J82" si="58">SUM(K79:O79)</f>
        <v>0</v>
      </c>
      <c r="K79" s="118"/>
      <c r="L79" s="118"/>
      <c r="M79" s="118"/>
      <c r="N79" s="118"/>
      <c r="O79" s="118"/>
      <c r="P79" s="119">
        <f t="shared" si="56"/>
        <v>0</v>
      </c>
      <c r="Q79" s="118"/>
      <c r="R79" s="118"/>
      <c r="S79" s="118"/>
      <c r="T79" s="118"/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0</v>
      </c>
      <c r="D80" s="118">
        <f t="shared" si="53"/>
        <v>0</v>
      </c>
      <c r="E80" s="118"/>
      <c r="F80" s="118"/>
      <c r="G80" s="118"/>
      <c r="H80" s="118"/>
      <c r="I80" s="118"/>
      <c r="J80" s="119">
        <f t="shared" si="58"/>
        <v>0</v>
      </c>
      <c r="K80" s="118"/>
      <c r="L80" s="118"/>
      <c r="M80" s="118"/>
      <c r="N80" s="118"/>
      <c r="O80" s="118"/>
      <c r="P80" s="119">
        <f t="shared" si="56"/>
        <v>0</v>
      </c>
      <c r="Q80" s="118"/>
      <c r="R80" s="118"/>
      <c r="S80" s="118"/>
      <c r="T80" s="118"/>
      <c r="U80" s="118"/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0</v>
      </c>
      <c r="D81" s="118">
        <f t="shared" si="53"/>
        <v>0</v>
      </c>
      <c r="E81" s="118"/>
      <c r="F81" s="118"/>
      <c r="G81" s="118"/>
      <c r="H81" s="118"/>
      <c r="I81" s="118"/>
      <c r="J81" s="119">
        <f t="shared" si="58"/>
        <v>0</v>
      </c>
      <c r="K81" s="118"/>
      <c r="L81" s="118"/>
      <c r="M81" s="118"/>
      <c r="N81" s="118"/>
      <c r="O81" s="118"/>
      <c r="P81" s="119">
        <f t="shared" si="56"/>
        <v>0</v>
      </c>
      <c r="Q81" s="118"/>
      <c r="R81" s="118"/>
      <c r="S81" s="118"/>
      <c r="T81" s="118"/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0</v>
      </c>
      <c r="D82" s="118">
        <f t="shared" si="53"/>
        <v>0</v>
      </c>
      <c r="E82" s="118"/>
      <c r="F82" s="118"/>
      <c r="G82" s="118"/>
      <c r="H82" s="118"/>
      <c r="I82" s="118"/>
      <c r="J82" s="117">
        <f t="shared" si="58"/>
        <v>0</v>
      </c>
      <c r="K82" s="118"/>
      <c r="L82" s="118"/>
      <c r="M82" s="118"/>
      <c r="N82" s="118"/>
      <c r="O82" s="118"/>
      <c r="P82" s="119">
        <f t="shared" si="56"/>
        <v>0</v>
      </c>
      <c r="Q82" s="118"/>
      <c r="R82" s="118"/>
      <c r="S82" s="118"/>
      <c r="T82" s="118"/>
      <c r="U82" s="118"/>
    </row>
    <row r="83" spans="1:21">
      <c r="A83" s="115"/>
      <c r="B83" s="91" t="str">
        <f>IF(L!$A$1=1,L!B256,IF(L!$A$1=2,L!C256,L!D256))</f>
        <v>Gjithsej 2024</v>
      </c>
      <c r="C83" s="117">
        <f>SUM(C71:C82)</f>
        <v>12413345.41</v>
      </c>
      <c r="D83" s="117">
        <f>SUM(D71:D82)</f>
        <v>5492235.0099999998</v>
      </c>
      <c r="E83" s="117">
        <f t="shared" ref="E83:N83" si="60">SUM(E71:E82)</f>
        <v>831644.52</v>
      </c>
      <c r="F83" s="117">
        <f t="shared" si="60"/>
        <v>872508.07000000007</v>
      </c>
      <c r="G83" s="117">
        <f t="shared" si="60"/>
        <v>112071.48</v>
      </c>
      <c r="H83" s="117">
        <f t="shared" si="60"/>
        <v>339395.81</v>
      </c>
      <c r="I83" s="117">
        <f t="shared" si="60"/>
        <v>3336615.1300000004</v>
      </c>
      <c r="J83" s="117">
        <f t="shared" si="60"/>
        <v>5515729.0099999998</v>
      </c>
      <c r="K83" s="117">
        <f t="shared" si="60"/>
        <v>4845019.9400000004</v>
      </c>
      <c r="L83" s="117">
        <f t="shared" si="60"/>
        <v>273445.13</v>
      </c>
      <c r="M83" s="117">
        <f t="shared" si="60"/>
        <v>27880.979999999996</v>
      </c>
      <c r="N83" s="117">
        <f t="shared" si="60"/>
        <v>0</v>
      </c>
      <c r="O83" s="117">
        <f>SUM(O71:O82)</f>
        <v>369382.95999999996</v>
      </c>
      <c r="P83" s="117">
        <f t="shared" ref="P83:U83" si="61">SUM(P71:P82)</f>
        <v>1405381.3900000001</v>
      </c>
      <c r="Q83" s="117">
        <f t="shared" si="61"/>
        <v>872555.07</v>
      </c>
      <c r="R83" s="117">
        <f t="shared" si="61"/>
        <v>220502.64</v>
      </c>
      <c r="S83" s="117">
        <f t="shared" si="61"/>
        <v>38850.35</v>
      </c>
      <c r="T83" s="117">
        <f t="shared" si="61"/>
        <v>61570</v>
      </c>
      <c r="U83" s="117">
        <f t="shared" si="61"/>
        <v>211903.33000000002</v>
      </c>
    </row>
  </sheetData>
  <sheetProtection deleteColumns="0" deleteRows="0" selectLockedCells="1" pivotTables="0" selectUnlockedCells="1"/>
  <mergeCells count="11"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 P70 J70 C70:D7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81"/>
  <sheetViews>
    <sheetView zoomScale="70" zoomScaleNormal="70" zoomScaleSheetLayoutView="70" workbookViewId="0">
      <pane xSplit="2" ySplit="3" topLeftCell="C49" activePane="bottomRight" state="frozen"/>
      <selection pane="topRight" activeCell="C1" sqref="C1"/>
      <selection pane="bottomLeft" activeCell="A9" sqref="A9"/>
      <selection pane="bottomRight" activeCell="F63" sqref="F63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876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48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5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48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48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48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48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>
        <v>0</v>
      </c>
    </row>
    <row r="66" spans="1:16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>
        <v>0</v>
      </c>
    </row>
    <row r="67" spans="1:16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>
        <v>0</v>
      </c>
      <c r="O67" s="124">
        <v>0</v>
      </c>
      <c r="P67" s="127">
        <v>0</v>
      </c>
    </row>
    <row r="68" spans="1:16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P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SUM(D69:P69)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5">
        <v>0</v>
      </c>
      <c r="O69" s="125">
        <v>2382</v>
      </c>
      <c r="P69" s="126">
        <v>16295</v>
      </c>
    </row>
    <row r="70" spans="1:16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SUM(D70:P70)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>
        <v>21.6</v>
      </c>
      <c r="O70" s="124">
        <v>4098.66</v>
      </c>
      <c r="P70" s="127">
        <v>14940</v>
      </c>
    </row>
    <row r="71" spans="1:16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200494.02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>
        <v>5.4</v>
      </c>
      <c r="O71" s="124">
        <v>944.33</v>
      </c>
      <c r="P71" s="127">
        <v>14940</v>
      </c>
    </row>
    <row r="72" spans="1:16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268019.18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>
        <v>0</v>
      </c>
      <c r="O72" s="124">
        <v>0</v>
      </c>
      <c r="P72" s="127">
        <v>0</v>
      </c>
    </row>
    <row r="73" spans="1:16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141271.70000000001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>
        <v>0</v>
      </c>
      <c r="O73" s="124">
        <v>0</v>
      </c>
      <c r="P73" s="127">
        <v>0</v>
      </c>
    </row>
    <row r="74" spans="1:16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106402.01999999999</v>
      </c>
      <c r="D74" s="124">
        <v>41164.639999999999</v>
      </c>
      <c r="E74" s="124">
        <v>8585</v>
      </c>
      <c r="F74" s="124">
        <v>5000</v>
      </c>
      <c r="G74" s="124">
        <v>104.75</v>
      </c>
      <c r="H74" s="124">
        <v>1428.21</v>
      </c>
      <c r="I74" s="124">
        <v>11518.35</v>
      </c>
      <c r="J74" s="124">
        <v>3622</v>
      </c>
      <c r="K74" s="124">
        <v>3511</v>
      </c>
      <c r="L74" s="124">
        <v>31468.07</v>
      </c>
      <c r="M74" s="124">
        <v>0</v>
      </c>
      <c r="N74" s="124">
        <v>0</v>
      </c>
      <c r="O74" s="124">
        <v>0</v>
      </c>
      <c r="P74" s="127">
        <v>0</v>
      </c>
    </row>
    <row r="75" spans="1:16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0</v>
      </c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7"/>
    </row>
    <row r="76" spans="1:16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0</v>
      </c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7"/>
    </row>
    <row r="77" spans="1:16" s="3" customFormat="1" ht="18.75" customHeight="1">
      <c r="A77" s="148"/>
      <c r="B77" s="97" t="str">
        <f>IF(L!$A$1=1,L!B252,IF(L!$A$1=2,L!C252,L!D252))</f>
        <v>2024 Shtator</v>
      </c>
      <c r="C77" s="116">
        <f>SUM(D77:P77)</f>
        <v>0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7"/>
    </row>
    <row r="78" spans="1:16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SUM(D78:P78)</f>
        <v>0</v>
      </c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7"/>
    </row>
    <row r="79" spans="1:16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0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7"/>
    </row>
    <row r="80" spans="1:16" s="3" customFormat="1" ht="18.75" customHeight="1">
      <c r="A80" s="148"/>
      <c r="B80" s="97" t="str">
        <f>IF(L!$A$1=1,L!B255,IF(L!$A$1=2,L!C255,L!D255))</f>
        <v>2024 Dhjetor</v>
      </c>
      <c r="C80" s="116">
        <f>SUM(D80:P80)</f>
        <v>0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7"/>
    </row>
    <row r="81" spans="1:16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947442.49</v>
      </c>
      <c r="D81" s="130">
        <f t="shared" ref="D81:P81" si="13">SUM(D69:D80)</f>
        <v>542113.37</v>
      </c>
      <c r="E81" s="130">
        <f t="shared" si="13"/>
        <v>53345</v>
      </c>
      <c r="F81" s="130">
        <f t="shared" si="13"/>
        <v>37070</v>
      </c>
      <c r="G81" s="130">
        <f t="shared" si="13"/>
        <v>1583.93</v>
      </c>
      <c r="H81" s="130">
        <f t="shared" si="13"/>
        <v>3618.93</v>
      </c>
      <c r="I81" s="130">
        <f t="shared" si="13"/>
        <v>11518.35</v>
      </c>
      <c r="J81" s="130">
        <f t="shared" si="13"/>
        <v>29729.06</v>
      </c>
      <c r="K81" s="130">
        <f t="shared" si="13"/>
        <v>22951</v>
      </c>
      <c r="L81" s="130">
        <f t="shared" si="13"/>
        <v>191885.86000000002</v>
      </c>
      <c r="M81" s="130">
        <f t="shared" si="13"/>
        <v>0</v>
      </c>
      <c r="N81" s="130">
        <f t="shared" si="13"/>
        <v>27</v>
      </c>
      <c r="O81" s="130">
        <f t="shared" si="13"/>
        <v>7424.99</v>
      </c>
      <c r="P81" s="130">
        <f t="shared" si="13"/>
        <v>46175</v>
      </c>
    </row>
  </sheetData>
  <mergeCells count="7">
    <mergeCell ref="A69:A81"/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230" workbookViewId="0">
      <selection activeCell="F250" sqref="F250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2024-07-12T08:35:46Z</dcterms:modified>
</cp:coreProperties>
</file>