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rim.Limani\Desktop\"/>
    </mc:Choice>
  </mc:AlternateContent>
  <xr:revisionPtr revIDLastSave="0" documentId="13_ncr:1_{B1616AF9-721E-43B4-9C6C-2AE9D26CB703}" xr6:coauthVersionLast="36" xr6:coauthVersionMax="36" xr10:uidLastSave="{00000000-0000-0000-0000-000000000000}"/>
  <bookViews>
    <workbookView xWindow="0" yWindow="0" windowWidth="21570" windowHeight="7980" xr2:uid="{23C4F8D2-DDC9-4384-B93C-113096E0E3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K52" i="1" s="1"/>
  <c r="H52" i="1"/>
  <c r="I52" i="1" s="1"/>
  <c r="E52" i="1"/>
  <c r="G52" i="1" s="1"/>
  <c r="D52" i="1"/>
  <c r="F52" i="1" s="1"/>
  <c r="C52" i="1"/>
  <c r="K51" i="1"/>
  <c r="I51" i="1"/>
  <c r="G51" i="1"/>
  <c r="F51" i="1"/>
  <c r="K50" i="1"/>
  <c r="I50" i="1"/>
  <c r="G50" i="1"/>
  <c r="F50" i="1"/>
  <c r="K49" i="1"/>
  <c r="I49" i="1"/>
  <c r="G49" i="1"/>
  <c r="F49" i="1"/>
  <c r="J46" i="1"/>
  <c r="K46" i="1" s="1"/>
  <c r="H46" i="1"/>
  <c r="I46" i="1" s="1"/>
  <c r="F46" i="1"/>
  <c r="E46" i="1"/>
  <c r="G46" i="1" s="1"/>
  <c r="D46" i="1"/>
  <c r="C46" i="1"/>
  <c r="K45" i="1"/>
  <c r="I45" i="1"/>
  <c r="G45" i="1"/>
  <c r="F45" i="1"/>
  <c r="K44" i="1"/>
  <c r="I44" i="1"/>
  <c r="G44" i="1"/>
  <c r="F44" i="1"/>
  <c r="K43" i="1"/>
  <c r="I43" i="1"/>
  <c r="G43" i="1"/>
  <c r="F43" i="1"/>
  <c r="K42" i="1"/>
  <c r="I42" i="1"/>
  <c r="G42" i="1"/>
  <c r="F42" i="1"/>
  <c r="K41" i="1"/>
  <c r="I41" i="1"/>
  <c r="G41" i="1"/>
  <c r="F41" i="1"/>
  <c r="C38" i="1"/>
  <c r="C47" i="1" s="1"/>
  <c r="J37" i="1"/>
  <c r="K37" i="1" s="1"/>
  <c r="I37" i="1"/>
  <c r="G37" i="1"/>
  <c r="F37" i="1"/>
  <c r="D36" i="1"/>
  <c r="D38" i="1" s="1"/>
  <c r="D47" i="1" s="1"/>
  <c r="C36" i="1"/>
  <c r="J35" i="1"/>
  <c r="H35" i="1"/>
  <c r="E35" i="1"/>
  <c r="J34" i="1"/>
  <c r="K34" i="1" s="1"/>
  <c r="H34" i="1"/>
  <c r="I34" i="1" s="1"/>
  <c r="F34" i="1"/>
  <c r="E34" i="1"/>
  <c r="G34" i="1" s="1"/>
  <c r="K33" i="1"/>
  <c r="J33" i="1"/>
  <c r="H33" i="1"/>
  <c r="H36" i="1" s="1"/>
  <c r="E33" i="1"/>
  <c r="I33" i="1" s="1"/>
  <c r="H29" i="1"/>
  <c r="D29" i="1"/>
  <c r="K28" i="1"/>
  <c r="I28" i="1"/>
  <c r="G28" i="1"/>
  <c r="F28" i="1"/>
  <c r="K27" i="1"/>
  <c r="J27" i="1"/>
  <c r="J29" i="1" s="1"/>
  <c r="K29" i="1" s="1"/>
  <c r="H27" i="1"/>
  <c r="E27" i="1"/>
  <c r="G27" i="1" s="1"/>
  <c r="D27" i="1"/>
  <c r="C27" i="1"/>
  <c r="C29" i="1" s="1"/>
  <c r="F25" i="1"/>
  <c r="K24" i="1"/>
  <c r="I24" i="1"/>
  <c r="G24" i="1"/>
  <c r="F24" i="1"/>
  <c r="E20" i="1"/>
  <c r="C20" i="1"/>
  <c r="K19" i="1"/>
  <c r="I19" i="1"/>
  <c r="G19" i="1"/>
  <c r="F19" i="1"/>
  <c r="J18" i="1"/>
  <c r="J20" i="1" s="1"/>
  <c r="K20" i="1" s="1"/>
  <c r="H18" i="1"/>
  <c r="H20" i="1" s="1"/>
  <c r="I20" i="1" s="1"/>
  <c r="E18" i="1"/>
  <c r="G18" i="1" s="1"/>
  <c r="D18" i="1"/>
  <c r="D20" i="1" s="1"/>
  <c r="G20" i="1" s="1"/>
  <c r="C18" i="1"/>
  <c r="F16" i="1"/>
  <c r="K15" i="1"/>
  <c r="I15" i="1"/>
  <c r="G15" i="1"/>
  <c r="F15" i="1"/>
  <c r="J11" i="1"/>
  <c r="K11" i="1" s="1"/>
  <c r="H11" i="1"/>
  <c r="I11" i="1" s="1"/>
  <c r="D11" i="1"/>
  <c r="K10" i="1"/>
  <c r="I10" i="1"/>
  <c r="G10" i="1"/>
  <c r="F10" i="1"/>
  <c r="K9" i="1"/>
  <c r="J9" i="1"/>
  <c r="H9" i="1"/>
  <c r="G9" i="1"/>
  <c r="E9" i="1"/>
  <c r="E11" i="1" s="1"/>
  <c r="G11" i="1" s="1"/>
  <c r="D9" i="1"/>
  <c r="C9" i="1"/>
  <c r="C11" i="1" s="1"/>
  <c r="F8" i="1"/>
  <c r="F35" i="1" s="1"/>
  <c r="K7" i="1"/>
  <c r="I7" i="1"/>
  <c r="G7" i="1"/>
  <c r="F7" i="1"/>
  <c r="K6" i="1"/>
  <c r="I6" i="1"/>
  <c r="G6" i="1"/>
  <c r="F6" i="1"/>
  <c r="F9" i="1" s="1"/>
  <c r="F11" i="1" s="1"/>
  <c r="I29" i="1" l="1"/>
  <c r="E36" i="1"/>
  <c r="G36" i="1" s="1"/>
  <c r="I18" i="1"/>
  <c r="F27" i="1"/>
  <c r="F29" i="1" s="1"/>
  <c r="E29" i="1"/>
  <c r="G29" i="1" s="1"/>
  <c r="F33" i="1"/>
  <c r="J36" i="1"/>
  <c r="K36" i="1" s="1"/>
  <c r="H38" i="1"/>
  <c r="I27" i="1"/>
  <c r="I9" i="1"/>
  <c r="F18" i="1"/>
  <c r="F20" i="1" s="1"/>
  <c r="G33" i="1"/>
  <c r="E38" i="1"/>
  <c r="K18" i="1"/>
  <c r="F36" i="1" l="1"/>
  <c r="F38" i="1" s="1"/>
  <c r="F47" i="1" s="1"/>
  <c r="H47" i="1"/>
  <c r="I38" i="1"/>
  <c r="I47" i="1" s="1"/>
  <c r="E47" i="1"/>
  <c r="G38" i="1"/>
  <c r="G47" i="1" s="1"/>
  <c r="I36" i="1"/>
  <c r="J38" i="1"/>
  <c r="K38" i="1" l="1"/>
  <c r="K47" i="1" s="1"/>
  <c r="J47" i="1"/>
</calcChain>
</file>

<file path=xl/sharedStrings.xml><?xml version="1.0" encoding="utf-8"?>
<sst xmlns="http://schemas.openxmlformats.org/spreadsheetml/2006/main" count="57" uniqueCount="24">
  <si>
    <t>Buxheti për vitin 2025, dhe projekcionet 2026,2027</t>
  </si>
  <si>
    <t>ADMINISTRATA</t>
  </si>
  <si>
    <t>NDRYSHIMI</t>
  </si>
  <si>
    <t>% RR</t>
  </si>
  <si>
    <t>GRANTI I PERGJITHSHEM</t>
  </si>
  <si>
    <t>KESHILLI I H SE MADHE</t>
  </si>
  <si>
    <t>SHERBIMET REZIDENCIAL</t>
  </si>
  <si>
    <t>GRANTI QEVERITAT</t>
  </si>
  <si>
    <t>TE HYRAT VETANAKE</t>
  </si>
  <si>
    <t>TOTALI</t>
  </si>
  <si>
    <t>ARSIMI</t>
  </si>
  <si>
    <t>SHENDETESIA</t>
  </si>
  <si>
    <t>TOTALI KOMUNA</t>
  </si>
  <si>
    <t>Buxheti sipas kategorive ekonomike</t>
  </si>
  <si>
    <t xml:space="preserve">PAGA </t>
  </si>
  <si>
    <t>MALLRA DHE SHERBIME</t>
  </si>
  <si>
    <t>KOMUNALI</t>
  </si>
  <si>
    <t>SUBVENCIONE</t>
  </si>
  <si>
    <t>INVESTIME</t>
  </si>
  <si>
    <t>Ndryshimi</t>
  </si>
  <si>
    <t>Granti I pergjitshem</t>
  </si>
  <si>
    <t>Grantii I arsimit</t>
  </si>
  <si>
    <t>BUXHETI 2024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</si>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</sst>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  <xf numFmtId="40" fontId="2" fillId="3" borderId="1" xfId="0" applyNumberFormat="1" applyFont="1" applyFill="1" applyBorder="1"/>
    <xf numFmtId="2" fontId="3" fillId="0" borderId="1" xfId="0" applyNumberFormat="1" applyFont="1" applyBorder="1"/>
    <xf numFmtId="4" fontId="3" fillId="0" borderId="1" xfId="0" applyNumberFormat="1" applyFont="1" applyBorder="1"/>
    <xf numFmtId="4" fontId="3" fillId="2" borderId="1" xfId="0" applyNumberFormat="1" applyFont="1" applyFill="1" applyBorder="1"/>
    <xf numFmtId="40" fontId="3" fillId="3" borderId="1" xfId="0" applyNumberFormat="1" applyFont="1" applyFill="1" applyBorder="1"/>
    <xf numFmtId="0" fontId="4" fillId="4" borderId="1" xfId="0" applyFont="1" applyFill="1" applyBorder="1"/>
    <xf numFmtId="4" fontId="3" fillId="4" borderId="1" xfId="0" applyNumberFormat="1" applyFont="1" applyFill="1" applyBorder="1"/>
    <xf numFmtId="40" fontId="3" fillId="4" borderId="1" xfId="0" applyNumberFormat="1" applyFont="1" applyFill="1" applyBorder="1"/>
    <xf numFmtId="2" fontId="3" fillId="4" borderId="1" xfId="0" applyNumberFormat="1" applyFont="1" applyFill="1" applyBorder="1"/>
    <xf numFmtId="0" fontId="2" fillId="0" borderId="1" xfId="0" applyFont="1" applyBorder="1" applyAlignment="1"/>
    <xf numFmtId="4" fontId="2" fillId="0" borderId="1" xfId="0" applyNumberFormat="1" applyFont="1" applyFill="1" applyBorder="1"/>
    <xf numFmtId="4" fontId="3" fillId="3" borderId="1" xfId="0" applyNumberFormat="1" applyFont="1" applyFill="1" applyBorder="1"/>
    <xf numFmtId="40" fontId="2" fillId="0" borderId="1" xfId="0" applyNumberFormat="1" applyFont="1" applyBorder="1"/>
    <xf numFmtId="40" fontId="3" fillId="0" borderId="1" xfId="0" applyNumberFormat="1" applyFont="1" applyBorder="1"/>
    <xf numFmtId="0" fontId="5" fillId="0" borderId="1" xfId="0" applyFont="1" applyBorder="1"/>
    <xf numFmtId="4" fontId="3" fillId="5" borderId="1" xfId="0" applyNumberFormat="1" applyFont="1" applyFill="1" applyBorder="1"/>
    <xf numFmtId="0" fontId="5" fillId="0" borderId="0" xfId="0" applyFont="1"/>
    <xf numFmtId="4" fontId="2" fillId="0" borderId="0" xfId="0" applyNumberFormat="1" applyFont="1"/>
    <xf numFmtId="0" fontId="4" fillId="0" borderId="1" xfId="0" applyFont="1" applyFill="1" applyBorder="1"/>
    <xf numFmtId="40" fontId="3" fillId="5" borderId="1" xfId="0" applyNumberFormat="1" applyFont="1" applyFill="1" applyBorder="1"/>
    <xf numFmtId="2" fontId="3" fillId="5" borderId="1" xfId="0" applyNumberFormat="1" applyFont="1" applyFill="1" applyBorder="1"/>
    <xf numFmtId="0" fontId="3" fillId="0" borderId="1" xfId="0" applyFont="1" applyBorder="1" applyAlignment="1">
      <alignment horizontal="center"/>
    </xf>
    <xf numFmtId="4" fontId="3" fillId="3" borderId="2" xfId="0" applyNumberFormat="1" applyFont="1" applyFill="1" applyBorder="1" applyAlignment="1"/>
    <xf numFmtId="4" fontId="3" fillId="3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261D-2E9F-4385-9876-2C7F333BC7C8}">
  <dimension ref="B3:K52"/>
  <sheetViews>
    <sheetView tabSelected="1" workbookViewId="0">
      <selection activeCell="P10" sqref="P10"/>
    </sheetView>
  </sheetViews>
  <sheetFormatPr defaultRowHeight="15" x14ac:dyDescent="0.25"/>
  <cols>
    <col min="1" max="1" width="2.85546875" customWidth="1"/>
    <col min="2" max="2" width="23.28515625" customWidth="1"/>
    <col min="3" max="3" width="15.28515625" customWidth="1"/>
    <col min="4" max="4" width="12.85546875" customWidth="1"/>
    <col min="5" max="5" width="13.7109375" customWidth="1"/>
    <col min="6" max="6" width="11.7109375" customWidth="1"/>
    <col min="8" max="8" width="12.28515625" bestFit="1" customWidth="1"/>
    <col min="10" max="10" width="12.28515625" bestFit="1" customWidth="1"/>
  </cols>
  <sheetData>
    <row r="3" spans="2:11" ht="15.75" x14ac:dyDescent="0.25">
      <c r="C3" s="1" t="s">
        <v>0</v>
      </c>
      <c r="D3" s="1"/>
      <c r="E3" s="1"/>
      <c r="F3" s="1"/>
    </row>
    <row r="4" spans="2:11" x14ac:dyDescent="0.25">
      <c r="B4" s="2"/>
      <c r="C4" s="30" t="s">
        <v>1</v>
      </c>
      <c r="D4" s="30"/>
      <c r="E4" s="30"/>
      <c r="F4" s="30"/>
      <c r="G4" s="30"/>
      <c r="H4" s="30"/>
      <c r="I4" s="3"/>
      <c r="J4" s="4"/>
      <c r="K4" s="4"/>
    </row>
    <row r="5" spans="2:11" x14ac:dyDescent="0.25">
      <c r="B5" s="2"/>
      <c r="C5" s="3">
        <v>2023</v>
      </c>
      <c r="D5" s="3">
        <v>2024</v>
      </c>
      <c r="E5" s="5">
        <v>2025</v>
      </c>
      <c r="F5" s="3" t="s">
        <v>2</v>
      </c>
      <c r="G5" s="3" t="s">
        <v>3</v>
      </c>
      <c r="H5" s="3">
        <v>2026</v>
      </c>
      <c r="I5" s="3" t="s">
        <v>3</v>
      </c>
      <c r="J5" s="3">
        <v>2027</v>
      </c>
      <c r="K5" s="3" t="s">
        <v>3</v>
      </c>
    </row>
    <row r="6" spans="2:11" x14ac:dyDescent="0.25">
      <c r="B6" s="6" t="s">
        <v>4</v>
      </c>
      <c r="C6" s="7">
        <v>7605075</v>
      </c>
      <c r="D6" s="7">
        <v>8486139</v>
      </c>
      <c r="E6" s="8">
        <v>9168059</v>
      </c>
      <c r="F6" s="9">
        <f>E6-D6</f>
        <v>681920</v>
      </c>
      <c r="G6" s="10">
        <f>E6/D6*100-100</f>
        <v>8.0356920856469571</v>
      </c>
      <c r="H6" s="7">
        <v>9700883</v>
      </c>
      <c r="I6" s="11">
        <f>H6/E6*100-100</f>
        <v>5.8117427036628015</v>
      </c>
      <c r="J6" s="7">
        <v>10243423</v>
      </c>
      <c r="K6" s="11">
        <f>J6/H6*100-100</f>
        <v>5.5926867688230004</v>
      </c>
    </row>
    <row r="7" spans="2:11" x14ac:dyDescent="0.25">
      <c r="B7" s="6" t="s">
        <v>5</v>
      </c>
      <c r="C7" s="7">
        <v>25279</v>
      </c>
      <c r="D7" s="7">
        <v>29071</v>
      </c>
      <c r="E7" s="8">
        <v>30670</v>
      </c>
      <c r="F7" s="9">
        <f>E7-D7</f>
        <v>1599</v>
      </c>
      <c r="G7" s="10">
        <f>E7/D7*100-100</f>
        <v>5.5003267861442708</v>
      </c>
      <c r="H7" s="7">
        <v>30670</v>
      </c>
      <c r="I7" s="11">
        <f t="shared" ref="I7:I11" si="0">H7/E7*100-100</f>
        <v>0</v>
      </c>
      <c r="J7" s="7">
        <v>30670</v>
      </c>
      <c r="K7" s="11">
        <f t="shared" ref="K7:K11" si="1">J7/H7*100-100</f>
        <v>0</v>
      </c>
    </row>
    <row r="8" spans="2:11" x14ac:dyDescent="0.25">
      <c r="B8" s="6" t="s">
        <v>6</v>
      </c>
      <c r="C8" s="7">
        <v>0</v>
      </c>
      <c r="D8" s="7">
        <v>230000</v>
      </c>
      <c r="E8" s="8">
        <v>230000</v>
      </c>
      <c r="F8" s="9">
        <f>E8-D8</f>
        <v>0</v>
      </c>
      <c r="G8" s="10"/>
      <c r="H8" s="7">
        <v>200000</v>
      </c>
      <c r="I8" s="11">
        <v>0</v>
      </c>
      <c r="J8" s="7">
        <v>200000</v>
      </c>
      <c r="K8" s="11">
        <v>0</v>
      </c>
    </row>
    <row r="9" spans="2:11" x14ac:dyDescent="0.25">
      <c r="B9" s="6" t="s">
        <v>7</v>
      </c>
      <c r="C9" s="11">
        <f>SUM(C6:C8)</f>
        <v>7630354</v>
      </c>
      <c r="D9" s="11">
        <f t="shared" ref="D9:E9" si="2">SUBTOTAL(109,D6:D8)</f>
        <v>8745210</v>
      </c>
      <c r="E9" s="12">
        <f t="shared" si="2"/>
        <v>9428729</v>
      </c>
      <c r="F9" s="13">
        <f t="shared" ref="F9" si="3">SUBTOTAL(109,F6:F7)</f>
        <v>683519</v>
      </c>
      <c r="G9" s="10">
        <f>E9/D9*100-100</f>
        <v>7.8159243746004989</v>
      </c>
      <c r="H9" s="11">
        <f t="shared" ref="H9" si="4">SUBTOTAL(109,H6:H7)</f>
        <v>9731553</v>
      </c>
      <c r="I9" s="11">
        <f t="shared" si="0"/>
        <v>3.2117160223822339</v>
      </c>
      <c r="J9" s="11">
        <f>SUBTOTAL(109,J6:J7)</f>
        <v>10274093</v>
      </c>
      <c r="K9" s="11">
        <f t="shared" si="1"/>
        <v>5.5750608356138116</v>
      </c>
    </row>
    <row r="10" spans="2:11" x14ac:dyDescent="0.25">
      <c r="B10" s="6" t="s">
        <v>8</v>
      </c>
      <c r="C10" s="7">
        <v>1343403</v>
      </c>
      <c r="D10" s="7">
        <v>1614904</v>
      </c>
      <c r="E10" s="8">
        <v>2001711</v>
      </c>
      <c r="F10" s="9">
        <f>E10-D10</f>
        <v>386807</v>
      </c>
      <c r="G10" s="10">
        <f t="shared" ref="G10" si="5">E10/D10*100-100</f>
        <v>23.952321624071772</v>
      </c>
      <c r="H10" s="7">
        <v>2144713</v>
      </c>
      <c r="I10" s="11">
        <f t="shared" si="0"/>
        <v>7.1439883179939727</v>
      </c>
      <c r="J10" s="7">
        <v>2291032</v>
      </c>
      <c r="K10" s="11">
        <f t="shared" si="1"/>
        <v>6.8223114234865108</v>
      </c>
    </row>
    <row r="11" spans="2:11" x14ac:dyDescent="0.25">
      <c r="B11" s="14" t="s">
        <v>9</v>
      </c>
      <c r="C11" s="15">
        <f>C9+C10</f>
        <v>8973757</v>
      </c>
      <c r="D11" s="15">
        <f t="shared" ref="D11:J11" si="6">SUBTOTAL(109,D6:D10)</f>
        <v>10360114</v>
      </c>
      <c r="E11" s="15">
        <f t="shared" si="6"/>
        <v>11430440</v>
      </c>
      <c r="F11" s="16">
        <f t="shared" si="6"/>
        <v>1070326</v>
      </c>
      <c r="G11" s="17">
        <f>E11/D11*100-100</f>
        <v>10.331218363041188</v>
      </c>
      <c r="H11" s="15">
        <f t="shared" si="6"/>
        <v>12076266</v>
      </c>
      <c r="I11" s="15">
        <f t="shared" si="0"/>
        <v>5.6500537162173998</v>
      </c>
      <c r="J11" s="15">
        <f t="shared" si="6"/>
        <v>12765125</v>
      </c>
      <c r="K11" s="15">
        <f t="shared" si="1"/>
        <v>5.704238379644849</v>
      </c>
    </row>
    <row r="12" spans="2:11" x14ac:dyDescent="0.25">
      <c r="B12" s="6"/>
      <c r="C12" s="7"/>
      <c r="D12" s="7"/>
      <c r="E12" s="7"/>
      <c r="F12" s="7"/>
      <c r="G12" s="7"/>
      <c r="H12" s="7"/>
      <c r="I12" s="7"/>
      <c r="J12" s="7"/>
      <c r="K12" s="2"/>
    </row>
    <row r="13" spans="2:11" x14ac:dyDescent="0.25">
      <c r="B13" s="6"/>
      <c r="C13" s="30" t="s">
        <v>10</v>
      </c>
      <c r="D13" s="30"/>
      <c r="E13" s="30"/>
      <c r="F13" s="30"/>
      <c r="G13" s="30"/>
      <c r="H13" s="30"/>
      <c r="I13" s="3"/>
      <c r="J13" s="18"/>
      <c r="K13" s="18"/>
    </row>
    <row r="14" spans="2:11" x14ac:dyDescent="0.25">
      <c r="B14" s="6"/>
      <c r="C14" s="3">
        <v>2023</v>
      </c>
      <c r="D14" s="3">
        <v>2024</v>
      </c>
      <c r="E14" s="5">
        <v>2025</v>
      </c>
      <c r="F14" s="3" t="s">
        <v>2</v>
      </c>
      <c r="G14" s="3" t="s">
        <v>3</v>
      </c>
      <c r="H14" s="3">
        <v>2026</v>
      </c>
      <c r="I14" s="3" t="s">
        <v>3</v>
      </c>
      <c r="J14" s="3">
        <v>2027</v>
      </c>
      <c r="K14" s="3" t="s">
        <v>3</v>
      </c>
    </row>
    <row r="15" spans="2:11" x14ac:dyDescent="0.25">
      <c r="B15" s="6" t="s">
        <v>4</v>
      </c>
      <c r="C15" s="7">
        <v>5872245</v>
      </c>
      <c r="D15" s="7">
        <v>7138467</v>
      </c>
      <c r="E15" s="8">
        <v>7330156</v>
      </c>
      <c r="F15" s="9">
        <f>E15-D15</f>
        <v>191689</v>
      </c>
      <c r="G15" s="10">
        <f>E15/D15*100-100</f>
        <v>2.6852964368960386</v>
      </c>
      <c r="H15" s="19">
        <v>7550061</v>
      </c>
      <c r="I15" s="11">
        <f>H15/E15*100-100</f>
        <v>3.000004365527829</v>
      </c>
      <c r="J15" s="7">
        <v>7776563</v>
      </c>
      <c r="K15" s="11">
        <f>J15/H15*100-100</f>
        <v>3.0000022516374401</v>
      </c>
    </row>
    <row r="16" spans="2:11" x14ac:dyDescent="0.25">
      <c r="B16" s="6" t="s">
        <v>5</v>
      </c>
      <c r="C16" s="7">
        <v>0</v>
      </c>
      <c r="D16" s="7">
        <v>0</v>
      </c>
      <c r="E16" s="8">
        <v>0</v>
      </c>
      <c r="F16" s="9">
        <f>E16-D16</f>
        <v>0</v>
      </c>
      <c r="G16" s="10"/>
      <c r="H16" s="2"/>
      <c r="I16" s="7">
        <v>0</v>
      </c>
      <c r="J16" s="7">
        <v>0</v>
      </c>
      <c r="K16" s="11"/>
    </row>
    <row r="17" spans="2:11" x14ac:dyDescent="0.25">
      <c r="B17" s="6" t="s">
        <v>6</v>
      </c>
      <c r="C17" s="7">
        <v>0</v>
      </c>
      <c r="D17" s="7">
        <v>0</v>
      </c>
      <c r="E17" s="8">
        <v>0</v>
      </c>
      <c r="F17" s="9">
        <v>0</v>
      </c>
      <c r="G17" s="10"/>
      <c r="H17" s="7">
        <v>0</v>
      </c>
      <c r="I17" s="11"/>
      <c r="J17" s="7">
        <v>0</v>
      </c>
      <c r="K17" s="11"/>
    </row>
    <row r="18" spans="2:11" x14ac:dyDescent="0.25">
      <c r="B18" s="6" t="s">
        <v>7</v>
      </c>
      <c r="C18" s="11">
        <f>SUBTOTAL(109,C15:C17)</f>
        <v>5872245</v>
      </c>
      <c r="D18" s="11">
        <f t="shared" ref="D18:J18" si="7">SUBTOTAL(109,D15:D17)</f>
        <v>7138467</v>
      </c>
      <c r="E18" s="12">
        <f t="shared" si="7"/>
        <v>7330156</v>
      </c>
      <c r="F18" s="20">
        <f t="shared" si="7"/>
        <v>191689</v>
      </c>
      <c r="G18" s="10">
        <f t="shared" ref="G18:G19" si="8">E18/D18*100-100</f>
        <v>2.6852964368960386</v>
      </c>
      <c r="H18" s="11">
        <f t="shared" si="7"/>
        <v>7550061</v>
      </c>
      <c r="I18" s="11">
        <f t="shared" ref="I18:I20" si="9">H18/E18*100-100</f>
        <v>3.000004365527829</v>
      </c>
      <c r="J18" s="11">
        <f t="shared" si="7"/>
        <v>7776563</v>
      </c>
      <c r="K18" s="11">
        <f t="shared" ref="K18:K20" si="10">J18/H18*100-100</f>
        <v>3.0000022516374401</v>
      </c>
    </row>
    <row r="19" spans="2:11" x14ac:dyDescent="0.25">
      <c r="B19" s="6" t="s">
        <v>8</v>
      </c>
      <c r="C19" s="7">
        <v>22200</v>
      </c>
      <c r="D19" s="7">
        <v>36784</v>
      </c>
      <c r="E19" s="8">
        <v>40000</v>
      </c>
      <c r="F19" s="9">
        <f>E19-D19</f>
        <v>3216</v>
      </c>
      <c r="G19" s="10">
        <f t="shared" si="8"/>
        <v>8.7429317094388921</v>
      </c>
      <c r="H19" s="7">
        <v>40000</v>
      </c>
      <c r="I19" s="11">
        <f t="shared" si="9"/>
        <v>0</v>
      </c>
      <c r="J19" s="7">
        <v>45000</v>
      </c>
      <c r="K19" s="11">
        <f t="shared" si="10"/>
        <v>12.5</v>
      </c>
    </row>
    <row r="20" spans="2:11" x14ac:dyDescent="0.25">
      <c r="B20" s="14" t="s">
        <v>9</v>
      </c>
      <c r="C20" s="15">
        <f>SUBTOTAL(109,C15:C19)</f>
        <v>5894445</v>
      </c>
      <c r="D20" s="15">
        <f t="shared" ref="D20:F20" si="11">SUBTOTAL(109,D15:D19)</f>
        <v>7175251</v>
      </c>
      <c r="E20" s="15">
        <f t="shared" si="11"/>
        <v>7370156</v>
      </c>
      <c r="F20" s="13">
        <f t="shared" si="11"/>
        <v>194905</v>
      </c>
      <c r="G20" s="17">
        <f>E20/D20*100-100</f>
        <v>2.7163509680706568</v>
      </c>
      <c r="H20" s="15">
        <f t="shared" ref="H20" si="12">SUBTOTAL(109,H15:H19)</f>
        <v>7590061</v>
      </c>
      <c r="I20" s="15">
        <f t="shared" si="9"/>
        <v>2.9837224612341942</v>
      </c>
      <c r="J20" s="15">
        <f t="shared" ref="J20" si="13">SUBTOTAL(109,J15:J19)</f>
        <v>7821563</v>
      </c>
      <c r="K20" s="15">
        <f t="shared" si="10"/>
        <v>3.0500677135532897</v>
      </c>
    </row>
    <row r="21" spans="2:11" x14ac:dyDescent="0.25">
      <c r="B21" s="6"/>
      <c r="C21" s="7"/>
      <c r="D21" s="7"/>
      <c r="E21" s="7"/>
      <c r="F21" s="7"/>
      <c r="G21" s="7"/>
      <c r="H21" s="7"/>
      <c r="I21" s="7"/>
      <c r="J21" s="7"/>
      <c r="K21" s="2"/>
    </row>
    <row r="22" spans="2:11" x14ac:dyDescent="0.25">
      <c r="B22" s="6"/>
      <c r="C22" s="30" t="s">
        <v>11</v>
      </c>
      <c r="D22" s="30"/>
      <c r="E22" s="30"/>
      <c r="F22" s="30"/>
      <c r="G22" s="30"/>
      <c r="H22" s="30"/>
      <c r="I22" s="3"/>
      <c r="J22" s="18"/>
      <c r="K22" s="18"/>
    </row>
    <row r="23" spans="2:11" x14ac:dyDescent="0.25">
      <c r="B23" s="6"/>
      <c r="C23" s="3">
        <v>2023</v>
      </c>
      <c r="D23" s="3">
        <v>2024</v>
      </c>
      <c r="E23" s="5">
        <v>2025</v>
      </c>
      <c r="F23" s="3" t="s">
        <v>2</v>
      </c>
      <c r="G23" s="3" t="s">
        <v>3</v>
      </c>
      <c r="H23" s="3">
        <v>2026</v>
      </c>
      <c r="I23" s="3" t="s">
        <v>3</v>
      </c>
      <c r="J23" s="3">
        <v>2027</v>
      </c>
      <c r="K23" s="3" t="s">
        <v>3</v>
      </c>
    </row>
    <row r="24" spans="2:11" x14ac:dyDescent="0.25">
      <c r="B24" s="6" t="s">
        <v>4</v>
      </c>
      <c r="C24" s="7">
        <v>2600038</v>
      </c>
      <c r="D24" s="7">
        <v>2536204</v>
      </c>
      <c r="E24" s="8">
        <v>2452200</v>
      </c>
      <c r="F24" s="21">
        <f>E24-D24</f>
        <v>-84004</v>
      </c>
      <c r="G24" s="10">
        <f>E24/D24*100-100</f>
        <v>-3.3121941294943156</v>
      </c>
      <c r="H24" s="7">
        <v>2568925</v>
      </c>
      <c r="I24" s="11">
        <f>H24/E24*100-100</f>
        <v>4.7600114183182569</v>
      </c>
      <c r="J24" s="7">
        <v>2691206</v>
      </c>
      <c r="K24" s="11">
        <f>J24/H24*100-100</f>
        <v>4.7600066175540263</v>
      </c>
    </row>
    <row r="25" spans="2:11" x14ac:dyDescent="0.25">
      <c r="B25" s="6" t="s">
        <v>5</v>
      </c>
      <c r="C25" s="7">
        <v>0</v>
      </c>
      <c r="D25" s="7">
        <v>0</v>
      </c>
      <c r="E25" s="8">
        <v>0</v>
      </c>
      <c r="F25" s="21">
        <f>E25-D25</f>
        <v>0</v>
      </c>
      <c r="G25" s="10"/>
      <c r="H25" s="7">
        <v>0</v>
      </c>
      <c r="I25" s="11"/>
      <c r="J25" s="7">
        <v>0</v>
      </c>
      <c r="K25" s="11"/>
    </row>
    <row r="26" spans="2:11" x14ac:dyDescent="0.25">
      <c r="B26" s="6" t="s">
        <v>6</v>
      </c>
      <c r="C26" s="7">
        <v>0</v>
      </c>
      <c r="D26" s="7">
        <v>0</v>
      </c>
      <c r="E26" s="8">
        <v>0</v>
      </c>
      <c r="F26" s="21">
        <v>0</v>
      </c>
      <c r="G26" s="10"/>
      <c r="H26" s="7">
        <v>0</v>
      </c>
      <c r="I26" s="11"/>
      <c r="J26" s="7">
        <v>0</v>
      </c>
      <c r="K26" s="11"/>
    </row>
    <row r="27" spans="2:11" x14ac:dyDescent="0.25">
      <c r="B27" s="6" t="s">
        <v>7</v>
      </c>
      <c r="C27" s="11">
        <f>SUBTOTAL(109,C24:C26)</f>
        <v>2600038</v>
      </c>
      <c r="D27" s="11">
        <f t="shared" ref="D27:E27" si="14">SUBTOTAL(109,D24:D26)</f>
        <v>2536204</v>
      </c>
      <c r="E27" s="12">
        <f t="shared" si="14"/>
        <v>2452200</v>
      </c>
      <c r="F27" s="22">
        <f t="shared" ref="F27" si="15">SUBTOTAL(109,F24:F25)</f>
        <v>-84004</v>
      </c>
      <c r="G27" s="10">
        <f t="shared" ref="G27:G28" si="16">E27/D27*100-100</f>
        <v>-3.3121941294943156</v>
      </c>
      <c r="H27" s="11">
        <f>SUBTOTAL(109,H24:H26)</f>
        <v>2568925</v>
      </c>
      <c r="I27" s="11">
        <f t="shared" ref="I27:I29" si="17">H27/E27*100-100</f>
        <v>4.7600114183182569</v>
      </c>
      <c r="J27" s="11">
        <f>SUBTOTAL(109,J24:J26)</f>
        <v>2691206</v>
      </c>
      <c r="K27" s="11">
        <f t="shared" ref="K27:K28" si="18">J27/H27*100-100</f>
        <v>4.7600066175540263</v>
      </c>
    </row>
    <row r="28" spans="2:11" x14ac:dyDescent="0.25">
      <c r="B28" s="6" t="s">
        <v>8</v>
      </c>
      <c r="C28" s="7">
        <v>80000</v>
      </c>
      <c r="D28" s="7">
        <v>80000</v>
      </c>
      <c r="E28" s="8">
        <v>80000</v>
      </c>
      <c r="F28" s="21">
        <f>E28-D28</f>
        <v>0</v>
      </c>
      <c r="G28" s="10">
        <f t="shared" si="16"/>
        <v>0</v>
      </c>
      <c r="H28" s="7">
        <v>80000</v>
      </c>
      <c r="I28" s="11">
        <f t="shared" si="17"/>
        <v>0</v>
      </c>
      <c r="J28" s="7">
        <v>80000</v>
      </c>
      <c r="K28" s="11">
        <f t="shared" si="18"/>
        <v>0</v>
      </c>
    </row>
    <row r="29" spans="2:11" x14ac:dyDescent="0.25">
      <c r="B29" s="14" t="s">
        <v>9</v>
      </c>
      <c r="C29" s="15">
        <f>SUBTOTAL(109,C24:C28)</f>
        <v>2680038</v>
      </c>
      <c r="D29" s="15">
        <f t="shared" ref="D29:F29" si="19">SUBTOTAL(109,D24:D28)</f>
        <v>2616204</v>
      </c>
      <c r="E29" s="15">
        <f t="shared" si="19"/>
        <v>2532200</v>
      </c>
      <c r="F29" s="16">
        <f t="shared" si="19"/>
        <v>-84004</v>
      </c>
      <c r="G29" s="17">
        <f>E29/D29*100-100</f>
        <v>-3.2109116873149048</v>
      </c>
      <c r="H29" s="15">
        <f t="shared" ref="H29" si="20">SUBTOTAL(109,H24:H28)</f>
        <v>2648925</v>
      </c>
      <c r="I29" s="15">
        <f t="shared" si="17"/>
        <v>4.6096279914698641</v>
      </c>
      <c r="J29" s="15">
        <f t="shared" ref="J29" si="21">SUBTOTAL(109,J24:J28)</f>
        <v>2771206</v>
      </c>
      <c r="K29" s="15">
        <f>J29/H29*100-100</f>
        <v>4.6162499882027532</v>
      </c>
    </row>
    <row r="30" spans="2:11" x14ac:dyDescent="0.25">
      <c r="B30" s="6"/>
      <c r="C30" s="7"/>
      <c r="D30" s="7"/>
      <c r="E30" s="7"/>
      <c r="F30" s="7"/>
      <c r="G30" s="7"/>
      <c r="H30" s="7"/>
      <c r="I30" s="7"/>
      <c r="J30" s="7"/>
      <c r="K30" s="2"/>
    </row>
    <row r="31" spans="2:11" x14ac:dyDescent="0.25">
      <c r="B31" s="6"/>
      <c r="C31" s="30" t="s">
        <v>12</v>
      </c>
      <c r="D31" s="30"/>
      <c r="E31" s="30"/>
      <c r="F31" s="30"/>
      <c r="G31" s="30"/>
      <c r="H31" s="30"/>
      <c r="I31" s="3"/>
      <c r="J31" s="18"/>
      <c r="K31" s="2"/>
    </row>
    <row r="32" spans="2:11" x14ac:dyDescent="0.25">
      <c r="B32" s="6"/>
      <c r="C32" s="3">
        <v>2023</v>
      </c>
      <c r="D32" s="3">
        <v>2024</v>
      </c>
      <c r="E32" s="5">
        <v>2025</v>
      </c>
      <c r="F32" s="3" t="s">
        <v>2</v>
      </c>
      <c r="G32" s="3" t="s">
        <v>3</v>
      </c>
      <c r="H32" s="3">
        <v>2026</v>
      </c>
      <c r="I32" s="3" t="s">
        <v>3</v>
      </c>
      <c r="J32" s="3">
        <v>2027</v>
      </c>
      <c r="K32" s="3" t="s">
        <v>3</v>
      </c>
    </row>
    <row r="33" spans="2:11" x14ac:dyDescent="0.25">
      <c r="B33" s="6" t="s">
        <v>4</v>
      </c>
      <c r="C33" s="7">
        <v>16077358</v>
      </c>
      <c r="D33" s="7">
        <v>18160810</v>
      </c>
      <c r="E33" s="8">
        <f t="shared" ref="E33:F35" si="22">E6+E15+E24</f>
        <v>18950415</v>
      </c>
      <c r="F33" s="21">
        <f t="shared" si="22"/>
        <v>789605</v>
      </c>
      <c r="G33" s="10">
        <f>E33/D33*100-100</f>
        <v>4.3478512246975924</v>
      </c>
      <c r="H33" s="7">
        <f>H6+H15+H24</f>
        <v>19819869</v>
      </c>
      <c r="I33" s="11">
        <f>H33/E33*100-100</f>
        <v>4.5880472802310521</v>
      </c>
      <c r="J33" s="7">
        <f>J6+J15+J24</f>
        <v>20711192</v>
      </c>
      <c r="K33" s="11">
        <f>J33/H33*100-100</f>
        <v>4.497118522831812</v>
      </c>
    </row>
    <row r="34" spans="2:11" x14ac:dyDescent="0.25">
      <c r="B34" s="6" t="s">
        <v>5</v>
      </c>
      <c r="C34" s="7">
        <v>29071</v>
      </c>
      <c r="D34" s="7">
        <v>29071</v>
      </c>
      <c r="E34" s="8">
        <f t="shared" si="22"/>
        <v>30670</v>
      </c>
      <c r="F34" s="21">
        <f t="shared" si="22"/>
        <v>1599</v>
      </c>
      <c r="G34" s="10">
        <f>E34/D34*100-100</f>
        <v>5.5003267861442708</v>
      </c>
      <c r="H34" s="7">
        <f>H7+I16+H25</f>
        <v>30670</v>
      </c>
      <c r="I34" s="11">
        <f t="shared" ref="I34:I38" si="23">H34/E34*100-100</f>
        <v>0</v>
      </c>
      <c r="J34" s="7">
        <f>J7+J16+J25</f>
        <v>30670</v>
      </c>
      <c r="K34" s="11">
        <f t="shared" ref="K34:K38" si="24">J34/H34*100-100</f>
        <v>0</v>
      </c>
    </row>
    <row r="35" spans="2:11" x14ac:dyDescent="0.25">
      <c r="B35" s="6" t="s">
        <v>6</v>
      </c>
      <c r="C35" s="7">
        <v>230000</v>
      </c>
      <c r="D35" s="7">
        <v>230000</v>
      </c>
      <c r="E35" s="8">
        <f t="shared" si="22"/>
        <v>230000</v>
      </c>
      <c r="F35" s="21">
        <f>F8+F17+F26</f>
        <v>0</v>
      </c>
      <c r="G35" s="10"/>
      <c r="H35" s="7">
        <f>H8+H17+H26</f>
        <v>200000</v>
      </c>
      <c r="I35" s="11">
        <v>0</v>
      </c>
      <c r="J35" s="7">
        <f>J8+J17+J26</f>
        <v>200000</v>
      </c>
      <c r="K35" s="11">
        <v>0</v>
      </c>
    </row>
    <row r="36" spans="2:11" x14ac:dyDescent="0.25">
      <c r="B36" s="6" t="s">
        <v>7</v>
      </c>
      <c r="C36" s="11">
        <f>SUBTOTAL(109,C33:C34)</f>
        <v>16106429</v>
      </c>
      <c r="D36" s="11">
        <f t="shared" ref="D36" si="25">SUBTOTAL(109,D33:D34)</f>
        <v>18189881</v>
      </c>
      <c r="E36" s="12">
        <f>SUBTOTAL(109,E33:E35)</f>
        <v>19211085</v>
      </c>
      <c r="F36" s="22">
        <f>SUBTOTAL(109,F33:F34)</f>
        <v>791204</v>
      </c>
      <c r="G36" s="10">
        <f>E36/D36*100-100</f>
        <v>5.6141323849232521</v>
      </c>
      <c r="H36" s="11">
        <f>SUBTOTAL(109,H33:H35)</f>
        <v>20050539</v>
      </c>
      <c r="I36" s="11">
        <f t="shared" si="23"/>
        <v>4.3696334694266312</v>
      </c>
      <c r="J36" s="11">
        <f>SUBTOTAL(109,J33:J35)</f>
        <v>20941862</v>
      </c>
      <c r="K36" s="11">
        <f t="shared" si="24"/>
        <v>4.4453817426055195</v>
      </c>
    </row>
    <row r="37" spans="2:11" x14ac:dyDescent="0.25">
      <c r="B37" s="6" t="s">
        <v>8</v>
      </c>
      <c r="C37" s="7">
        <v>1637104</v>
      </c>
      <c r="D37" s="7">
        <v>1614904</v>
      </c>
      <c r="E37" s="8">
        <v>2001711</v>
      </c>
      <c r="F37" s="21">
        <f>E37-D37</f>
        <v>386807</v>
      </c>
      <c r="G37" s="10">
        <f>E37/D37*100-100</f>
        <v>23.952321624071772</v>
      </c>
      <c r="H37" s="7">
        <v>2144713</v>
      </c>
      <c r="I37" s="11">
        <f t="shared" si="23"/>
        <v>7.1439883179939727</v>
      </c>
      <c r="J37" s="7">
        <f>J10+J19+J28</f>
        <v>2416032</v>
      </c>
      <c r="K37" s="11">
        <f t="shared" si="24"/>
        <v>12.650597072895067</v>
      </c>
    </row>
    <row r="38" spans="2:11" x14ac:dyDescent="0.25">
      <c r="B38" s="14" t="s">
        <v>9</v>
      </c>
      <c r="C38" s="15">
        <f>SUBTOTAL(109,C33:C37)</f>
        <v>17973533</v>
      </c>
      <c r="D38" s="15">
        <f t="shared" ref="D38:J38" si="26">SUBTOTAL(109,D33:D37)</f>
        <v>20034785</v>
      </c>
      <c r="E38" s="15">
        <f>SUBTOTAL(109,E33:E37)</f>
        <v>21212796</v>
      </c>
      <c r="F38" s="16">
        <f t="shared" si="26"/>
        <v>1178011</v>
      </c>
      <c r="G38" s="17">
        <f>E38/D38*100-100</f>
        <v>5.8798285082670105</v>
      </c>
      <c r="H38" s="15">
        <f t="shared" si="26"/>
        <v>22195252</v>
      </c>
      <c r="I38" s="15">
        <f t="shared" si="23"/>
        <v>4.6314309532793345</v>
      </c>
      <c r="J38" s="15">
        <f t="shared" si="26"/>
        <v>23357894</v>
      </c>
      <c r="K38" s="15">
        <f t="shared" si="24"/>
        <v>5.2382464501867361</v>
      </c>
    </row>
    <row r="39" spans="2:11" x14ac:dyDescent="0.25">
      <c r="B39" s="23"/>
      <c r="C39" s="7"/>
      <c r="D39" s="7"/>
      <c r="E39" s="7"/>
      <c r="F39" s="7"/>
      <c r="G39" s="7"/>
      <c r="H39" s="7"/>
      <c r="I39" s="7"/>
      <c r="J39" s="7"/>
      <c r="K39" s="2"/>
    </row>
    <row r="40" spans="2:11" x14ac:dyDescent="0.25">
      <c r="B40" s="23"/>
      <c r="C40" s="7"/>
      <c r="D40" s="7"/>
      <c r="E40" s="31" t="s">
        <v>13</v>
      </c>
      <c r="F40" s="32"/>
      <c r="G40" s="20"/>
      <c r="H40" s="20"/>
      <c r="I40" s="20"/>
      <c r="J40" s="20"/>
      <c r="K40" s="2"/>
    </row>
    <row r="41" spans="2:11" x14ac:dyDescent="0.25">
      <c r="B41" s="6" t="s">
        <v>14</v>
      </c>
      <c r="C41" s="11">
        <v>8503088</v>
      </c>
      <c r="D41" s="11">
        <v>10426983</v>
      </c>
      <c r="E41" s="12">
        <v>10496233</v>
      </c>
      <c r="F41" s="22">
        <f>E41-D41</f>
        <v>69250</v>
      </c>
      <c r="G41" s="10">
        <f t="shared" ref="G41:G46" si="27">E41/D41*100-100</f>
        <v>0.66414225476343347</v>
      </c>
      <c r="H41" s="11">
        <v>11021044</v>
      </c>
      <c r="I41" s="11">
        <f>H41/E41*100-100</f>
        <v>4.99999380730209</v>
      </c>
      <c r="J41" s="11">
        <v>11572096</v>
      </c>
      <c r="K41" s="7">
        <f>J41/H41*100-100</f>
        <v>4.9999981852898827</v>
      </c>
    </row>
    <row r="42" spans="2:11" x14ac:dyDescent="0.25">
      <c r="B42" s="6" t="s">
        <v>15</v>
      </c>
      <c r="C42" s="11">
        <v>2203829</v>
      </c>
      <c r="D42" s="11">
        <v>2466340</v>
      </c>
      <c r="E42" s="12">
        <v>2761006</v>
      </c>
      <c r="F42" s="22">
        <f t="shared" ref="F42:F45" si="28">E42-D42</f>
        <v>294666</v>
      </c>
      <c r="G42" s="10">
        <f t="shared" si="27"/>
        <v>11.947501155558456</v>
      </c>
      <c r="H42" s="11">
        <v>2800000</v>
      </c>
      <c r="I42" s="11">
        <f t="shared" ref="I42:I46" si="29">H42/E42*100-100</f>
        <v>1.4123113097182625</v>
      </c>
      <c r="J42" s="11">
        <v>2950000</v>
      </c>
      <c r="K42" s="7">
        <f t="shared" ref="K42:K46" si="30">J42/H42*100-100</f>
        <v>5.3571428571428612</v>
      </c>
    </row>
    <row r="43" spans="2:11" x14ac:dyDescent="0.25">
      <c r="B43" s="6" t="s">
        <v>16</v>
      </c>
      <c r="C43" s="11">
        <v>370000</v>
      </c>
      <c r="D43" s="11">
        <v>390000</v>
      </c>
      <c r="E43" s="12">
        <v>390000</v>
      </c>
      <c r="F43" s="22">
        <f t="shared" si="28"/>
        <v>0</v>
      </c>
      <c r="G43" s="10">
        <f t="shared" si="27"/>
        <v>0</v>
      </c>
      <c r="H43" s="11">
        <v>400000</v>
      </c>
      <c r="I43" s="11">
        <f t="shared" si="29"/>
        <v>2.564102564102555</v>
      </c>
      <c r="J43" s="11">
        <v>420000</v>
      </c>
      <c r="K43" s="7">
        <f t="shared" si="30"/>
        <v>5</v>
      </c>
    </row>
    <row r="44" spans="2:11" x14ac:dyDescent="0.25">
      <c r="B44" s="6" t="s">
        <v>17</v>
      </c>
      <c r="C44" s="11">
        <v>820000</v>
      </c>
      <c r="D44" s="11">
        <v>890000</v>
      </c>
      <c r="E44" s="12">
        <v>950000</v>
      </c>
      <c r="F44" s="22">
        <f t="shared" si="28"/>
        <v>60000</v>
      </c>
      <c r="G44" s="10">
        <f t="shared" si="27"/>
        <v>6.7415730337078656</v>
      </c>
      <c r="H44" s="11">
        <v>980000</v>
      </c>
      <c r="I44" s="11">
        <f t="shared" si="29"/>
        <v>3.1578947368421098</v>
      </c>
      <c r="J44" s="11">
        <v>1050000</v>
      </c>
      <c r="K44" s="7">
        <f t="shared" si="30"/>
        <v>7.1428571428571388</v>
      </c>
    </row>
    <row r="45" spans="2:11" x14ac:dyDescent="0.25">
      <c r="B45" s="6" t="s">
        <v>18</v>
      </c>
      <c r="C45" s="11">
        <v>5651323</v>
      </c>
      <c r="D45" s="11">
        <v>5651132</v>
      </c>
      <c r="E45" s="12">
        <v>6615557</v>
      </c>
      <c r="F45" s="22">
        <f t="shared" si="28"/>
        <v>964425</v>
      </c>
      <c r="G45" s="10">
        <f t="shared" si="27"/>
        <v>17.066049775514003</v>
      </c>
      <c r="H45" s="11">
        <v>6994208</v>
      </c>
      <c r="I45" s="11">
        <f t="shared" si="29"/>
        <v>5.7236450385054383</v>
      </c>
      <c r="J45" s="11">
        <v>7365798</v>
      </c>
      <c r="K45" s="7">
        <f t="shared" si="30"/>
        <v>5.3128245542597483</v>
      </c>
    </row>
    <row r="46" spans="2:11" x14ac:dyDescent="0.25">
      <c r="B46" s="6" t="s">
        <v>9</v>
      </c>
      <c r="C46" s="15">
        <f>SUBTOTAL(109,C41:C45)</f>
        <v>17548240</v>
      </c>
      <c r="D46" s="15">
        <f>SUBTOTAL(109,D41:D45)</f>
        <v>19824455</v>
      </c>
      <c r="E46" s="15">
        <f>SUBTOTAL(109,E41:E45)</f>
        <v>21212796</v>
      </c>
      <c r="F46" s="15">
        <f t="shared" ref="F46:J46" si="31">SUBTOTAL(109,F41:F45)</f>
        <v>1388341</v>
      </c>
      <c r="G46" s="17">
        <f t="shared" si="27"/>
        <v>7.0031736055291276</v>
      </c>
      <c r="H46" s="15">
        <f t="shared" si="31"/>
        <v>22195252</v>
      </c>
      <c r="I46" s="15">
        <f t="shared" si="29"/>
        <v>4.6314309532793345</v>
      </c>
      <c r="J46" s="15">
        <f t="shared" si="31"/>
        <v>23357894</v>
      </c>
      <c r="K46" s="15">
        <f t="shared" si="30"/>
        <v>5.2382464501867361</v>
      </c>
    </row>
    <row r="47" spans="2:11" x14ac:dyDescent="0.25">
      <c r="B47" s="6" t="s">
        <v>19</v>
      </c>
      <c r="C47" s="7">
        <f t="shared" ref="C47:D47" si="32">C38-C46</f>
        <v>425293</v>
      </c>
      <c r="D47" s="7">
        <f t="shared" si="32"/>
        <v>210330</v>
      </c>
      <c r="E47" s="7">
        <f>E38-E46</f>
        <v>0</v>
      </c>
      <c r="F47" s="7">
        <f>F38-F46</f>
        <v>-210330</v>
      </c>
      <c r="G47" s="7">
        <f>G38-G46</f>
        <v>-1.1233450972621171</v>
      </c>
      <c r="H47" s="7">
        <f t="shared" ref="H47:K47" si="33">H38-H46</f>
        <v>0</v>
      </c>
      <c r="I47" s="7">
        <f t="shared" si="33"/>
        <v>0</v>
      </c>
      <c r="J47" s="7">
        <f>J38-J46</f>
        <v>0</v>
      </c>
      <c r="K47" s="7">
        <f t="shared" si="33"/>
        <v>0</v>
      </c>
    </row>
    <row r="48" spans="2:11" x14ac:dyDescent="0.25">
      <c r="B48" s="25"/>
      <c r="C48" s="26"/>
      <c r="D48" s="26"/>
      <c r="E48" s="26"/>
      <c r="F48" s="26"/>
      <c r="G48" s="26"/>
      <c r="H48" s="26"/>
      <c r="I48" s="26"/>
      <c r="J48" s="26"/>
      <c r="K48" s="26"/>
    </row>
    <row r="49" spans="2:11" x14ac:dyDescent="0.25">
      <c r="B49" s="27" t="s">
        <v>20</v>
      </c>
      <c r="C49" s="7">
        <v>182.58</v>
      </c>
      <c r="D49" s="7">
        <v>193.53</v>
      </c>
      <c r="E49" s="7">
        <v>255.21</v>
      </c>
      <c r="F49" s="22">
        <f>E49-D49</f>
        <v>61.680000000000007</v>
      </c>
      <c r="G49" s="10">
        <f>E49/D49*100-100</f>
        <v>31.871027747636049</v>
      </c>
      <c r="H49" s="7">
        <v>273.58</v>
      </c>
      <c r="I49" s="11">
        <f>H49/E49*100-100</f>
        <v>7.1979938090200193</v>
      </c>
      <c r="J49" s="7">
        <v>291.55</v>
      </c>
      <c r="K49" s="7">
        <f>J49/H49*100-100</f>
        <v>6.5684626069157304</v>
      </c>
    </row>
    <row r="50" spans="2:11" x14ac:dyDescent="0.25">
      <c r="B50" s="27" t="s">
        <v>21</v>
      </c>
      <c r="C50" s="7">
        <v>194.81</v>
      </c>
      <c r="D50" s="7">
        <v>201.5</v>
      </c>
      <c r="E50" s="7">
        <v>202.2</v>
      </c>
      <c r="F50" s="22">
        <f t="shared" ref="F50:F52" si="34">E50-D50</f>
        <v>0.69999999999998863</v>
      </c>
      <c r="G50" s="10">
        <f t="shared" ref="G50:G52" si="35">E50/D50*100-100</f>
        <v>0.3473945409429291</v>
      </c>
      <c r="H50" s="7">
        <v>217.16</v>
      </c>
      <c r="I50" s="11">
        <f t="shared" ref="I50:I52" si="36">H50/E50*100-100</f>
        <v>7.3986152324431345</v>
      </c>
      <c r="J50" s="7">
        <v>218.08</v>
      </c>
      <c r="K50" s="7">
        <f t="shared" ref="K50:K52" si="37">J50/H50*100-100</f>
        <v>0.42365076441335248</v>
      </c>
    </row>
    <row r="51" spans="2:11" x14ac:dyDescent="0.25">
      <c r="B51" s="27" t="s">
        <v>22</v>
      </c>
      <c r="C51" s="7">
        <v>62.6</v>
      </c>
      <c r="D51" s="7">
        <v>62.6</v>
      </c>
      <c r="E51" s="7">
        <v>79.5</v>
      </c>
      <c r="F51" s="22">
        <f t="shared" si="34"/>
        <v>16.899999999999999</v>
      </c>
      <c r="G51" s="10">
        <f t="shared" si="35"/>
        <v>26.996805111821075</v>
      </c>
      <c r="H51" s="7">
        <v>83.4</v>
      </c>
      <c r="I51" s="11">
        <f t="shared" si="36"/>
        <v>4.9056603773584868</v>
      </c>
      <c r="J51" s="7">
        <v>87.6</v>
      </c>
      <c r="K51" s="7">
        <f t="shared" si="37"/>
        <v>5.0359712230215763</v>
      </c>
    </row>
    <row r="52" spans="2:11" x14ac:dyDescent="0.25">
      <c r="B52" s="27" t="s">
        <v>23</v>
      </c>
      <c r="C52" s="24">
        <f>SUM(C49:C51)</f>
        <v>439.99</v>
      </c>
      <c r="D52" s="24">
        <f t="shared" ref="D52:E52" si="38">SUM(D49:D51)</f>
        <v>457.63</v>
      </c>
      <c r="E52" s="24">
        <f t="shared" si="38"/>
        <v>536.91</v>
      </c>
      <c r="F52" s="28">
        <f t="shared" si="34"/>
        <v>79.279999999999973</v>
      </c>
      <c r="G52" s="29">
        <f t="shared" si="35"/>
        <v>17.324039070865098</v>
      </c>
      <c r="H52" s="24">
        <f t="shared" ref="H52" si="39">SUM(H49:H51)</f>
        <v>574.14</v>
      </c>
      <c r="I52" s="24">
        <f t="shared" si="36"/>
        <v>6.9341230373805729</v>
      </c>
      <c r="J52" s="24">
        <f t="shared" ref="J52" si="40">SUM(J49:J51)</f>
        <v>597.23</v>
      </c>
      <c r="K52" s="24">
        <f t="shared" si="37"/>
        <v>4.0216671891873119</v>
      </c>
    </row>
  </sheetData>
  <mergeCells count="4">
    <mergeCell ref="C4:H4"/>
    <mergeCell ref="C13:H13"/>
    <mergeCell ref="C22:H22"/>
    <mergeCell ref="C31:H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Afrim Limani</dc:creator>
  <cp:lastModifiedBy>Afrim Limani</cp:lastModifiedBy>
  <cp:lastPrinted>2024-05-16T09:23:55Z</cp:lastPrinted>
  <dcterms:created xsi:type="dcterms:W3CDTF">2024-05-16T09:13:36Z</dcterms:created>
  <dcterms:modified xsi:type="dcterms:W3CDTF">2024-05-16T09:24:47Z</dcterms:modified>
</cp:coreProperties>
</file>