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3\Raportet Mujore për deklarim - Publikim\"/>
    </mc:Choice>
  </mc:AlternateContent>
  <bookViews>
    <workbookView xWindow="0" yWindow="180" windowWidth="7650" windowHeight="6405" activeTab="1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D63" i="6" l="1"/>
  <c r="D64" i="6"/>
  <c r="C54" i="12" l="1"/>
  <c r="F3" i="12" l="1"/>
  <c r="C56" i="12" l="1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B68" i="12"/>
  <c r="C67" i="12"/>
  <c r="B67" i="12"/>
  <c r="C66" i="12"/>
  <c r="B66" i="12"/>
  <c r="C65" i="12"/>
  <c r="B65" i="12"/>
  <c r="C64" i="12"/>
  <c r="B64" i="12"/>
  <c r="C63" i="12"/>
  <c r="B63" i="12"/>
  <c r="C62" i="12"/>
  <c r="B62" i="12"/>
  <c r="C61" i="12"/>
  <c r="B61" i="12"/>
  <c r="C60" i="12"/>
  <c r="B60" i="12"/>
  <c r="C59" i="12"/>
  <c r="B59" i="12"/>
  <c r="C58" i="12"/>
  <c r="B58" i="12"/>
  <c r="C57" i="12"/>
  <c r="B57" i="12"/>
  <c r="B56" i="12"/>
  <c r="D58" i="6"/>
  <c r="T70" i="6"/>
  <c r="S70" i="6"/>
  <c r="R70" i="6"/>
  <c r="Q70" i="6"/>
  <c r="O70" i="6"/>
  <c r="N70" i="6"/>
  <c r="M70" i="6"/>
  <c r="L70" i="6"/>
  <c r="K70" i="6"/>
  <c r="I70" i="6"/>
  <c r="H70" i="6"/>
  <c r="G70" i="6"/>
  <c r="F70" i="6"/>
  <c r="E70" i="6"/>
  <c r="B70" i="6"/>
  <c r="P69" i="6"/>
  <c r="J69" i="6"/>
  <c r="D69" i="6"/>
  <c r="B69" i="6"/>
  <c r="P68" i="6"/>
  <c r="J68" i="6"/>
  <c r="D68" i="6"/>
  <c r="B68" i="6"/>
  <c r="P67" i="6"/>
  <c r="J67" i="6"/>
  <c r="D67" i="6"/>
  <c r="B67" i="6"/>
  <c r="P66" i="6"/>
  <c r="J66" i="6"/>
  <c r="D66" i="6"/>
  <c r="B66" i="6"/>
  <c r="P65" i="6"/>
  <c r="J65" i="6"/>
  <c r="D65" i="6"/>
  <c r="B65" i="6"/>
  <c r="P64" i="6"/>
  <c r="J64" i="6"/>
  <c r="B64" i="6"/>
  <c r="P63" i="6"/>
  <c r="J63" i="6"/>
  <c r="B63" i="6"/>
  <c r="P62" i="6"/>
  <c r="J62" i="6"/>
  <c r="D62" i="6"/>
  <c r="B62" i="6"/>
  <c r="P61" i="6"/>
  <c r="J61" i="6"/>
  <c r="D61" i="6"/>
  <c r="B61" i="6"/>
  <c r="P60" i="6"/>
  <c r="J60" i="6"/>
  <c r="D60" i="6"/>
  <c r="B60" i="6"/>
  <c r="P59" i="6"/>
  <c r="J59" i="6"/>
  <c r="D59" i="6"/>
  <c r="B59" i="6"/>
  <c r="U70" i="6"/>
  <c r="P58" i="6"/>
  <c r="J58" i="6"/>
  <c r="B58" i="6"/>
  <c r="C65" i="6" l="1"/>
  <c r="C66" i="6"/>
  <c r="C67" i="6"/>
  <c r="C68" i="6"/>
  <c r="C63" i="6"/>
  <c r="J70" i="6"/>
  <c r="C62" i="6"/>
  <c r="C61" i="6"/>
  <c r="C59" i="6"/>
  <c r="C58" i="6"/>
  <c r="C68" i="12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C51" i="12" l="1"/>
  <c r="C43" i="12" l="1"/>
  <c r="J52" i="6" l="1"/>
  <c r="C48" i="12" l="1"/>
  <c r="D49" i="6" l="1"/>
  <c r="D47" i="6"/>
  <c r="C47" i="12"/>
  <c r="C46" i="12"/>
  <c r="M55" i="12"/>
  <c r="N55" i="12"/>
  <c r="M29" i="12"/>
  <c r="D46" i="6" l="1"/>
  <c r="D48" i="6"/>
  <c r="D50" i="6"/>
  <c r="D51" i="6"/>
  <c r="D52" i="6"/>
  <c r="D53" i="6"/>
  <c r="D54" i="6"/>
  <c r="D55" i="6"/>
  <c r="D45" i="6"/>
  <c r="D42" i="6"/>
  <c r="D57" i="6" l="1"/>
  <c r="K42" i="12"/>
  <c r="P55" i="12"/>
  <c r="O55" i="12"/>
  <c r="L55" i="12"/>
  <c r="K55" i="12"/>
  <c r="J55" i="12"/>
  <c r="I55" i="12"/>
  <c r="H55" i="12"/>
  <c r="G55" i="12"/>
  <c r="F55" i="12"/>
  <c r="E55" i="12"/>
  <c r="D55" i="12"/>
  <c r="B55" i="12"/>
  <c r="B54" i="12"/>
  <c r="C53" i="12"/>
  <c r="B53" i="12"/>
  <c r="C52" i="12"/>
  <c r="B52" i="12"/>
  <c r="B51" i="12"/>
  <c r="C50" i="12"/>
  <c r="B50" i="12"/>
  <c r="C49" i="12"/>
  <c r="B49" i="12"/>
  <c r="B48" i="12"/>
  <c r="B47" i="12"/>
  <c r="B46" i="12"/>
  <c r="C45" i="12"/>
  <c r="B45" i="12"/>
  <c r="C44" i="12"/>
  <c r="B44" i="12"/>
  <c r="B43" i="12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12"/>
  <c r="C55" i="6"/>
  <c r="C54" i="6"/>
  <c r="C53" i="6"/>
  <c r="C51" i="6"/>
  <c r="C50" i="6"/>
  <c r="C47" i="6"/>
  <c r="C46" i="6"/>
  <c r="C48" i="6"/>
  <c r="C49" i="6"/>
  <c r="C40" i="12"/>
  <c r="P56" i="6" l="1"/>
  <c r="M57" i="6"/>
  <c r="C39" i="12"/>
  <c r="L57" i="6" l="1"/>
  <c r="P42" i="12"/>
  <c r="O42" i="12"/>
  <c r="L42" i="12"/>
  <c r="I42" i="12"/>
  <c r="H42" i="12"/>
  <c r="G42" i="12"/>
  <c r="F42" i="12"/>
  <c r="E42" i="12"/>
  <c r="D42" i="12"/>
  <c r="P45" i="6" l="1"/>
  <c r="P57" i="6" s="1"/>
  <c r="K57" i="6"/>
  <c r="J56" i="6"/>
  <c r="D36" i="6"/>
  <c r="J36" i="6"/>
  <c r="C45" i="6" l="1"/>
  <c r="J57" i="6"/>
  <c r="P35" i="6" l="1"/>
  <c r="P37" i="6"/>
  <c r="P39" i="6"/>
  <c r="P40" i="6"/>
  <c r="P41" i="6"/>
  <c r="P43" i="6"/>
  <c r="P34" i="6"/>
  <c r="D29" i="12"/>
  <c r="D34" i="6" l="1"/>
  <c r="J33" i="6" l="1"/>
  <c r="P33" i="6"/>
  <c r="D33" i="6" l="1"/>
  <c r="C33" i="6" s="1"/>
  <c r="C56" i="6" l="1"/>
  <c r="C57" i="6" s="1"/>
  <c r="C31" i="12"/>
  <c r="C30" i="12"/>
  <c r="C32" i="12" l="1"/>
  <c r="C33" i="12"/>
  <c r="C34" i="12"/>
  <c r="C35" i="12"/>
  <c r="C36" i="12"/>
  <c r="C37" i="12"/>
  <c r="C38" i="12"/>
  <c r="C41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J32" i="6"/>
  <c r="D32" i="6"/>
  <c r="C32" i="6" s="1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P31" i="6" l="1"/>
  <c r="J31" i="6"/>
  <c r="C42" i="12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L28" i="12"/>
  <c r="L26" i="12"/>
  <c r="L27" i="12"/>
  <c r="C43" i="6" l="1"/>
  <c r="D44" i="6"/>
  <c r="O44" i="6"/>
  <c r="L18" i="12"/>
  <c r="L20" i="12"/>
  <c r="L25" i="12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P3" i="12"/>
  <c r="O3" i="12"/>
  <c r="C17" i="12"/>
  <c r="E44" i="6" l="1"/>
  <c r="J23" i="6"/>
  <c r="D20" i="6" l="1"/>
  <c r="D22" i="6"/>
  <c r="D23" i="6"/>
  <c r="D24" i="6"/>
  <c r="D25" i="6"/>
  <c r="D28" i="6"/>
  <c r="P29" i="12" l="1"/>
  <c r="O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9" i="12"/>
  <c r="C22" i="6"/>
  <c r="C31" i="6"/>
  <c r="E16" i="12"/>
  <c r="L3" i="12" l="1"/>
  <c r="K3" i="12"/>
  <c r="J3" i="12"/>
  <c r="I3" i="12"/>
  <c r="H3" i="12"/>
  <c r="G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J42" i="12" s="1"/>
  <c r="K16" i="12"/>
  <c r="L16" i="12"/>
  <c r="O16" i="12"/>
  <c r="P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<sst xmlns="http://schemas.openxmlformats.org/spreadsheetml/2006/main" count="984" uniqueCount="914">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</sst>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0" borderId="10" xfId="1" applyFont="1" applyFill="1" applyBorder="1" applyAlignment="1">
      <alignment horizontal="center" wrapText="1"/>
    </xf>
    <xf numFmtId="43" fontId="15" fillId="0" borderId="0" xfId="0" applyNumberFormat="1" applyFont="1" applyProtection="1">
      <protection hidden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75"/>
  <sheetViews>
    <sheetView zoomScale="85" zoomScaleNormal="85" zoomScaleSheetLayoutView="80" workbookViewId="0">
      <pane xSplit="2" ySplit="5" topLeftCell="C44" activePane="bottomRight" state="frozen"/>
      <selection pane="topRight" activeCell="B1" sqref="B1"/>
      <selection pane="bottomLeft" activeCell="A6" sqref="A6"/>
      <selection pane="bottomRight" activeCell="D69" sqref="D68:D69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6" width="13.28515625" style="79" bestFit="1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7" t="s">
        <v>171</v>
      </c>
      <c r="B3" s="147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7"/>
      <c r="B4" s="147"/>
      <c r="C4" s="89"/>
      <c r="D4" s="143" t="str">
        <f>IF(L!$A$1=1,L!S4,IF(L!$A$1=2,L!S13,L!S23))</f>
        <v>Adminstrata</v>
      </c>
      <c r="E4" s="90"/>
      <c r="F4" s="85"/>
      <c r="G4" s="85"/>
      <c r="H4" s="85"/>
      <c r="I4" s="85"/>
      <c r="J4" s="144" t="str">
        <f>IF(L!$A$1=1,L!AD4,IF(L!$A$1=2,L!AD13,L!AD23))</f>
        <v>Arsimi</v>
      </c>
      <c r="K4" s="90"/>
      <c r="L4" s="85"/>
      <c r="M4" s="85"/>
      <c r="N4" s="85"/>
      <c r="O4" s="85"/>
      <c r="P4" s="143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7"/>
      <c r="B5" s="147"/>
      <c r="C5" s="99" t="str">
        <f>IF(L!$A$1=1,L!I4,IF(L!$A$1=2,L!I13,L!I23))</f>
        <v>Gjithsejt Pagesat</v>
      </c>
      <c r="D5" s="143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5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3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hidden="1" customHeight="1">
      <c r="A6" s="146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 ht="20.100000000000001" hidden="1" customHeight="1">
      <c r="A7" s="146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 ht="20.100000000000001" hidden="1" customHeight="1">
      <c r="A8" s="146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 ht="20.100000000000001" hidden="1" customHeight="1">
      <c r="A9" s="146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 ht="20.100000000000001" hidden="1" customHeight="1">
      <c r="A10" s="146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 ht="20.100000000000001" hidden="1" customHeight="1">
      <c r="A11" s="146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 ht="20.100000000000001" hidden="1" customHeight="1">
      <c r="A12" s="146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 ht="20.100000000000001" hidden="1" customHeight="1">
      <c r="A13" s="146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 ht="20.100000000000001" hidden="1" customHeight="1">
      <c r="A14" s="146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 ht="20.100000000000001" hidden="1" customHeight="1">
      <c r="A15" s="146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 ht="20.100000000000001" hidden="1" customHeight="1">
      <c r="A16" s="146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 ht="20.100000000000001" hidden="1" customHeight="1">
      <c r="A17" s="146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 ht="21.95" hidden="1" customHeight="1">
      <c r="A18" s="146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 ht="20.100000000000001" hidden="1" customHeight="1">
      <c r="A19" s="146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 ht="20.100000000000001" hidden="1" customHeight="1">
      <c r="A20" s="146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 ht="20.100000000000001" hidden="1" customHeight="1">
      <c r="A21" s="146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 ht="20.100000000000001" hidden="1" customHeight="1">
      <c r="A22" s="146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 ht="20.100000000000001" hidden="1" customHeight="1">
      <c r="A23" s="146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 ht="20.100000000000001" hidden="1" customHeight="1">
      <c r="A24" s="146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 ht="20.100000000000001" hidden="1" customHeight="1">
      <c r="A25" s="146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 ht="20.100000000000001" hidden="1" customHeight="1">
      <c r="A26" s="146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 ht="20.100000000000001" hidden="1" customHeight="1">
      <c r="A27" s="146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 ht="20.100000000000001" hidden="1" customHeight="1">
      <c r="A28" s="146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 ht="20.100000000000001" hidden="1" customHeight="1">
      <c r="A29" s="146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 ht="20.100000000000001" hidden="1" customHeight="1">
      <c r="A30" s="146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 ht="20.100000000000001" hidden="1" customHeight="1">
      <c r="A31" s="146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 hidden="1">
      <c r="A32" s="141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 hidden="1">
      <c r="A33" s="142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 hidden="1">
      <c r="A34" s="142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 hidden="1">
      <c r="A35" s="142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 hidden="1">
      <c r="A36" s="142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 hidden="1">
      <c r="A37" s="142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 hidden="1">
      <c r="A38" s="142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 hidden="1">
      <c r="A39" s="142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 hidden="1">
      <c r="A40" s="142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 hidden="1">
      <c r="A41" s="142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 hidden="1">
      <c r="A42" s="142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 hidden="1">
      <c r="A43" s="142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1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2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2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2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2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2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2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2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2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2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2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2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 t="shared" si="40"/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1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2"/>
      <c r="B59" s="91" t="str">
        <f>IF(L!$A$1=1,L!B232,IF(L!$A$1=2,L!C232,L!D232))</f>
        <v>2023 Shkurt</v>
      </c>
      <c r="C59" s="117">
        <f t="shared" ref="C59:C67" si="42">D59+J59+P59</f>
        <v>2091239.1600000001</v>
      </c>
      <c r="D59" s="118">
        <f t="shared" ref="D59:D69" si="43">SUM(E59:I59)</f>
        <v>1021040.48</v>
      </c>
      <c r="E59" s="118">
        <v>123991.74</v>
      </c>
      <c r="F59" s="118">
        <v>183858.82</v>
      </c>
      <c r="G59" s="118">
        <v>49962.06</v>
      </c>
      <c r="H59" s="118">
        <v>62903.74</v>
      </c>
      <c r="I59" s="118">
        <v>600324.12</v>
      </c>
      <c r="J59" s="119">
        <f>SUM(K59:O59)</f>
        <v>845490.30999999994</v>
      </c>
      <c r="K59" s="118">
        <v>601341.57999999996</v>
      </c>
      <c r="L59" s="118">
        <v>18328.89</v>
      </c>
      <c r="M59" s="118">
        <v>7576.32</v>
      </c>
      <c r="N59" s="118">
        <v>0</v>
      </c>
      <c r="O59" s="118">
        <v>218243.52</v>
      </c>
      <c r="P59" s="119">
        <f t="shared" ref="P59" si="44">SUM(Q59:U59)</f>
        <v>224708.37</v>
      </c>
      <c r="Q59" s="118">
        <v>119459.73</v>
      </c>
      <c r="R59" s="118">
        <v>72809.94</v>
      </c>
      <c r="S59" s="118">
        <v>20263.7</v>
      </c>
      <c r="T59" s="118">
        <v>5400</v>
      </c>
      <c r="U59" s="118">
        <v>6775</v>
      </c>
    </row>
    <row r="60" spans="1:21">
      <c r="A60" s="142"/>
      <c r="B60" s="91" t="str">
        <f>IF(L!$A$1=1,L!B233,IF(L!$A$1=2,L!C233,L!D233))</f>
        <v xml:space="preserve">2023 Mars </v>
      </c>
      <c r="C60" s="117">
        <f t="shared" si="42"/>
        <v>1711655.95</v>
      </c>
      <c r="D60" s="118">
        <f t="shared" si="43"/>
        <v>816920.99</v>
      </c>
      <c r="E60" s="118">
        <v>113161.33</v>
      </c>
      <c r="F60" s="118">
        <v>145628.6</v>
      </c>
      <c r="G60" s="118">
        <v>20000</v>
      </c>
      <c r="H60" s="118">
        <v>15819.26</v>
      </c>
      <c r="I60" s="118">
        <v>522311.8</v>
      </c>
      <c r="J60" s="119">
        <f t="shared" ref="J60:J61" si="45">SUM(K60:O60)</f>
        <v>711934.3</v>
      </c>
      <c r="K60" s="118">
        <v>537852.91</v>
      </c>
      <c r="L60" s="118">
        <v>26179.55</v>
      </c>
      <c r="M60" s="118">
        <v>7901.84</v>
      </c>
      <c r="N60" s="118">
        <v>0</v>
      </c>
      <c r="O60" s="118">
        <v>140000</v>
      </c>
      <c r="P60" s="119">
        <f>SUM(Q60:U60)</f>
        <v>182800.66</v>
      </c>
      <c r="Q60" s="118">
        <v>111365.2</v>
      </c>
      <c r="R60" s="118">
        <v>30536.46</v>
      </c>
      <c r="S60" s="118">
        <v>10400</v>
      </c>
      <c r="T60" s="118">
        <v>500</v>
      </c>
      <c r="U60" s="118">
        <v>29999</v>
      </c>
    </row>
    <row r="61" spans="1:21">
      <c r="A61" s="142"/>
      <c r="B61" s="91" t="str">
        <f>IF(L!$A$1=1,L!B234,IF(L!$A$1=2,L!C234,L!D234))</f>
        <v>2023 Prill</v>
      </c>
      <c r="C61" s="117">
        <f t="shared" si="42"/>
        <v>1965007.3399999999</v>
      </c>
      <c r="D61" s="118">
        <f t="shared" si="43"/>
        <v>1024713.1</v>
      </c>
      <c r="E61" s="118">
        <v>119773.5</v>
      </c>
      <c r="F61" s="118">
        <v>112151.26</v>
      </c>
      <c r="G61" s="118">
        <v>15000</v>
      </c>
      <c r="H61" s="118">
        <v>114203.47</v>
      </c>
      <c r="I61" s="118">
        <v>663584.87</v>
      </c>
      <c r="J61" s="119">
        <f t="shared" si="45"/>
        <v>742945.51</v>
      </c>
      <c r="K61" s="118">
        <v>540493.91</v>
      </c>
      <c r="L61" s="118">
        <v>55195.58</v>
      </c>
      <c r="M61" s="118">
        <v>6331.34</v>
      </c>
      <c r="N61" s="118">
        <v>0</v>
      </c>
      <c r="O61" s="118">
        <v>140924.68</v>
      </c>
      <c r="P61" s="119">
        <f t="shared" ref="P61:P69" si="46">SUM(Q61:U61)</f>
        <v>197348.73</v>
      </c>
      <c r="Q61" s="118">
        <v>119864.53</v>
      </c>
      <c r="R61" s="118">
        <v>52984.6</v>
      </c>
      <c r="S61" s="118">
        <v>5399.6</v>
      </c>
      <c r="T61" s="118">
        <v>19100</v>
      </c>
      <c r="U61" s="118">
        <v>0</v>
      </c>
    </row>
    <row r="62" spans="1:21">
      <c r="A62" s="142"/>
      <c r="B62" s="91" t="str">
        <f>IF(L!$A$1=1,L!B235,IF(L!$A$1=2,L!C235,L!D235))</f>
        <v>2023 Maj</v>
      </c>
      <c r="C62" s="117">
        <f t="shared" si="42"/>
        <v>1904337.16</v>
      </c>
      <c r="D62" s="118">
        <f t="shared" si="43"/>
        <v>867586.15</v>
      </c>
      <c r="E62" s="118">
        <v>117612.67</v>
      </c>
      <c r="F62" s="118">
        <v>149427.32999999999</v>
      </c>
      <c r="G62" s="118">
        <v>15000</v>
      </c>
      <c r="H62" s="118">
        <v>89980.53</v>
      </c>
      <c r="I62" s="118">
        <v>495565.62</v>
      </c>
      <c r="J62" s="119">
        <f>SUM(K62:O62)</f>
        <v>750506.75</v>
      </c>
      <c r="K62" s="118">
        <v>625921.62</v>
      </c>
      <c r="L62" s="118">
        <v>62718.47</v>
      </c>
      <c r="M62" s="118">
        <v>6066.66</v>
      </c>
      <c r="N62" s="118">
        <v>0</v>
      </c>
      <c r="O62" s="118">
        <v>55800</v>
      </c>
      <c r="P62" s="119">
        <f t="shared" si="46"/>
        <v>286244.26</v>
      </c>
      <c r="Q62" s="118">
        <v>179877.34</v>
      </c>
      <c r="R62" s="118">
        <v>41981.919999999998</v>
      </c>
      <c r="S62" s="118">
        <v>0</v>
      </c>
      <c r="T62" s="118">
        <v>18400</v>
      </c>
      <c r="U62" s="118">
        <v>45985</v>
      </c>
    </row>
    <row r="63" spans="1:21">
      <c r="A63" s="142"/>
      <c r="B63" s="91" t="str">
        <f>IF(L!$A$1=1,L!B236,IF(L!$A$1=2,L!C236,L!D236))</f>
        <v>2023 Qershor</v>
      </c>
      <c r="C63" s="117">
        <f t="shared" si="42"/>
        <v>1329770.48</v>
      </c>
      <c r="D63" s="118">
        <f t="shared" si="43"/>
        <v>573310.89999999991</v>
      </c>
      <c r="E63" s="118">
        <v>129474.75</v>
      </c>
      <c r="F63" s="118">
        <v>146653.06</v>
      </c>
      <c r="G63" s="118">
        <v>15000</v>
      </c>
      <c r="H63" s="118">
        <v>96876.479999999996</v>
      </c>
      <c r="I63" s="118">
        <v>185306.61</v>
      </c>
      <c r="J63" s="119">
        <f>SUM(K63:O63)</f>
        <v>518686.43</v>
      </c>
      <c r="K63" s="118">
        <v>468582.19</v>
      </c>
      <c r="L63" s="118">
        <v>25971.16</v>
      </c>
      <c r="M63" s="118">
        <v>4133.08</v>
      </c>
      <c r="N63" s="118">
        <v>0</v>
      </c>
      <c r="O63" s="118">
        <v>20000</v>
      </c>
      <c r="P63" s="119">
        <f t="shared" si="46"/>
        <v>237773.15000000002</v>
      </c>
      <c r="Q63" s="118">
        <v>140341.17000000001</v>
      </c>
      <c r="R63" s="118">
        <v>42066.879999999997</v>
      </c>
      <c r="S63" s="118">
        <v>5365.1</v>
      </c>
      <c r="T63" s="118">
        <v>0</v>
      </c>
      <c r="U63" s="118">
        <v>50000</v>
      </c>
    </row>
    <row r="64" spans="1:21">
      <c r="A64" s="142"/>
      <c r="B64" s="91" t="str">
        <f>IF(L!$A$1=1,L!B237,IF(L!$A$1=2,L!C237,L!D237))</f>
        <v>2023 Korrik</v>
      </c>
      <c r="C64" s="117">
        <f t="shared" si="42"/>
        <v>1931750.79</v>
      </c>
      <c r="D64" s="118">
        <f>SUM(E64:I64)</f>
        <v>785780.66999999993</v>
      </c>
      <c r="E64" s="118">
        <v>117589.65</v>
      </c>
      <c r="F64" s="118">
        <v>180083.32</v>
      </c>
      <c r="G64" s="118">
        <v>15008.72</v>
      </c>
      <c r="H64" s="118">
        <v>44379</v>
      </c>
      <c r="I64" s="118">
        <v>428719.98</v>
      </c>
      <c r="J64" s="119">
        <f t="shared" ref="J64" si="47">SUM(K64:O64)</f>
        <v>755966.41</v>
      </c>
      <c r="K64" s="118">
        <v>692001.87</v>
      </c>
      <c r="L64" s="118">
        <v>13946.41</v>
      </c>
      <c r="M64" s="118">
        <v>1936.71</v>
      </c>
      <c r="N64" s="118">
        <v>0</v>
      </c>
      <c r="O64" s="118">
        <v>48081.42</v>
      </c>
      <c r="P64" s="119">
        <f t="shared" si="46"/>
        <v>390003.70999999996</v>
      </c>
      <c r="Q64" s="118">
        <v>150158.53</v>
      </c>
      <c r="R64" s="118">
        <v>47016.65</v>
      </c>
      <c r="S64" s="118">
        <v>8329.9699999999993</v>
      </c>
      <c r="T64" s="118">
        <v>1500</v>
      </c>
      <c r="U64" s="118">
        <v>182998.56</v>
      </c>
    </row>
    <row r="65" spans="1:21">
      <c r="A65" s="142"/>
      <c r="B65" s="91" t="str">
        <f>IF(L!$A$1=1,L!B238,IF(L!$A$1=2,L!C238,L!D238))</f>
        <v>2023 Gusht</v>
      </c>
      <c r="C65" s="117">
        <f t="shared" si="42"/>
        <v>1377362.2999999998</v>
      </c>
      <c r="D65" s="118">
        <f t="shared" si="43"/>
        <v>533268.13</v>
      </c>
      <c r="E65" s="118">
        <v>119023.89</v>
      </c>
      <c r="F65" s="118">
        <v>116819.57</v>
      </c>
      <c r="G65" s="118">
        <v>14999.4</v>
      </c>
      <c r="H65" s="118">
        <v>130655</v>
      </c>
      <c r="I65" s="118">
        <v>151770.26999999999</v>
      </c>
      <c r="J65" s="119">
        <f>SUM(K65:O65)</f>
        <v>616210.04</v>
      </c>
      <c r="K65" s="118">
        <v>589296.43999999994</v>
      </c>
      <c r="L65" s="118">
        <v>4684.29</v>
      </c>
      <c r="M65" s="118">
        <v>2229.31</v>
      </c>
      <c r="N65" s="118">
        <v>0</v>
      </c>
      <c r="O65" s="118">
        <v>20000</v>
      </c>
      <c r="P65" s="119">
        <f t="shared" si="46"/>
        <v>227884.13</v>
      </c>
      <c r="Q65" s="118">
        <v>148454.93</v>
      </c>
      <c r="R65" s="118">
        <v>43283</v>
      </c>
      <c r="S65" s="118">
        <v>7471.6</v>
      </c>
      <c r="T65" s="118">
        <v>450</v>
      </c>
      <c r="U65" s="118">
        <v>28224.6</v>
      </c>
    </row>
    <row r="66" spans="1:21">
      <c r="A66" s="142"/>
      <c r="B66" s="91" t="str">
        <f>IF(L!$A$1=1,L!B239,IF(L!$A$1=2,L!C239,L!D239))</f>
        <v>2023 Shtator</v>
      </c>
      <c r="C66" s="117">
        <f t="shared" si="42"/>
        <v>1339590.6099999999</v>
      </c>
      <c r="D66" s="118">
        <f t="shared" si="43"/>
        <v>441031.18999999994</v>
      </c>
      <c r="E66" s="118">
        <v>119200.56</v>
      </c>
      <c r="F66" s="118">
        <v>115426.93</v>
      </c>
      <c r="G66" s="118">
        <v>15000</v>
      </c>
      <c r="H66" s="118">
        <v>31885.74</v>
      </c>
      <c r="I66" s="118">
        <v>159517.96</v>
      </c>
      <c r="J66" s="119">
        <f t="shared" ref="J66:J69" si="48">SUM(K66:O66)</f>
        <v>632348.98</v>
      </c>
      <c r="K66" s="118">
        <v>550894.35</v>
      </c>
      <c r="L66" s="118">
        <v>26523.61</v>
      </c>
      <c r="M66" s="118">
        <v>4447.62</v>
      </c>
      <c r="N66" s="118">
        <v>0</v>
      </c>
      <c r="O66" s="118">
        <v>50483.4</v>
      </c>
      <c r="P66" s="119">
        <f t="shared" si="46"/>
        <v>266210.44</v>
      </c>
      <c r="Q66" s="118">
        <v>148486.99</v>
      </c>
      <c r="R66" s="118">
        <v>43786.48</v>
      </c>
      <c r="S66" s="118">
        <v>4850.87</v>
      </c>
      <c r="T66" s="118">
        <v>29350</v>
      </c>
      <c r="U66" s="118">
        <v>39736.1</v>
      </c>
    </row>
    <row r="67" spans="1:21">
      <c r="A67" s="142"/>
      <c r="B67" s="91" t="str">
        <f>IF(L!$A$1=1,L!B240,IF(L!$A$1=2,L!C240,L!D240))</f>
        <v>2023 Tetor</v>
      </c>
      <c r="C67" s="117">
        <f t="shared" si="42"/>
        <v>1830949.24</v>
      </c>
      <c r="D67" s="118">
        <f t="shared" si="43"/>
        <v>828793.64999999991</v>
      </c>
      <c r="E67" s="118">
        <v>126217.18</v>
      </c>
      <c r="F67" s="118">
        <v>144817.92000000001</v>
      </c>
      <c r="G67" s="118">
        <v>15023.36</v>
      </c>
      <c r="H67" s="118">
        <v>41271</v>
      </c>
      <c r="I67" s="118">
        <v>501464.19</v>
      </c>
      <c r="J67" s="119">
        <f t="shared" si="48"/>
        <v>735689.53999999992</v>
      </c>
      <c r="K67" s="118">
        <v>633840.16</v>
      </c>
      <c r="L67" s="118">
        <v>46086.45</v>
      </c>
      <c r="M67" s="118">
        <v>5763.94</v>
      </c>
      <c r="N67" s="118"/>
      <c r="O67" s="118">
        <v>49998.99</v>
      </c>
      <c r="P67" s="119">
        <f t="shared" si="46"/>
        <v>266466.05</v>
      </c>
      <c r="Q67" s="118">
        <v>149751.09</v>
      </c>
      <c r="R67" s="118">
        <v>43582.94</v>
      </c>
      <c r="S67" s="118">
        <v>3905.87</v>
      </c>
      <c r="T67" s="118">
        <v>2700</v>
      </c>
      <c r="U67" s="118">
        <v>66526.149999999994</v>
      </c>
    </row>
    <row r="68" spans="1:21">
      <c r="A68" s="142"/>
      <c r="B68" s="91" t="str">
        <f>IF(L!$A$1=1,L!B241,IF(L!$A$1=2,L!C241,L!D241))</f>
        <v xml:space="preserve">2023 Nëntor </v>
      </c>
      <c r="C68" s="117">
        <f>D68+J68+P68</f>
        <v>2324016.09</v>
      </c>
      <c r="D68" s="118">
        <f t="shared" si="43"/>
        <v>1372764.77</v>
      </c>
      <c r="E68" s="118">
        <v>122443.57</v>
      </c>
      <c r="F68" s="118">
        <v>77061.039999999994</v>
      </c>
      <c r="G68" s="118">
        <v>22006.46</v>
      </c>
      <c r="H68" s="118">
        <v>7950</v>
      </c>
      <c r="I68" s="118">
        <v>1143303.7</v>
      </c>
      <c r="J68" s="119">
        <f t="shared" si="48"/>
        <v>625087.6</v>
      </c>
      <c r="K68" s="118">
        <v>541739.99</v>
      </c>
      <c r="L68" s="118">
        <v>39216.71</v>
      </c>
      <c r="M68" s="118">
        <v>7766.68</v>
      </c>
      <c r="N68" s="118">
        <v>0</v>
      </c>
      <c r="O68" s="118">
        <v>36364.22</v>
      </c>
      <c r="P68" s="119">
        <f t="shared" si="46"/>
        <v>326163.71999999997</v>
      </c>
      <c r="Q68" s="118">
        <v>146607.76999999999</v>
      </c>
      <c r="R68" s="118">
        <v>21892.87</v>
      </c>
      <c r="S68" s="118">
        <v>7225.81</v>
      </c>
      <c r="T68" s="118">
        <v>3870</v>
      </c>
      <c r="U68" s="118">
        <v>146567.26999999999</v>
      </c>
    </row>
    <row r="69" spans="1:21">
      <c r="A69" s="142"/>
      <c r="B69" s="91" t="str">
        <f>IF(L!$A$1=1,L!B242,IF(L!$A$1=2,L!C242,L!D242))</f>
        <v>2023 Dhjetor</v>
      </c>
      <c r="C69" s="117">
        <f t="shared" ref="C69" si="49">D69+J69+P69</f>
        <v>0</v>
      </c>
      <c r="D69" s="118">
        <f t="shared" si="43"/>
        <v>0</v>
      </c>
      <c r="E69" s="118"/>
      <c r="F69" s="118"/>
      <c r="G69" s="118"/>
      <c r="H69" s="118"/>
      <c r="I69" s="118"/>
      <c r="J69" s="117">
        <f t="shared" si="48"/>
        <v>0</v>
      </c>
      <c r="K69" s="118"/>
      <c r="L69" s="118"/>
      <c r="M69" s="118"/>
      <c r="N69" s="118"/>
      <c r="O69" s="118"/>
      <c r="P69" s="119">
        <f t="shared" si="46"/>
        <v>0</v>
      </c>
      <c r="Q69" s="118"/>
      <c r="R69" s="118"/>
      <c r="S69" s="118"/>
      <c r="T69" s="118"/>
      <c r="U69" s="118"/>
    </row>
    <row r="70" spans="1:21">
      <c r="A70" s="115"/>
      <c r="B70" s="91" t="str">
        <f>IF(L!$A$1=1,L!B243,IF(L!$A$1=2,L!C243,L!D243))</f>
        <v>Gjithsej 2023</v>
      </c>
      <c r="C70" s="117">
        <f>SUM(C58:C69)</f>
        <v>18439226.270000003</v>
      </c>
      <c r="D70" s="117">
        <f>SUM(D58:D69)</f>
        <v>8351657.959999999</v>
      </c>
      <c r="E70" s="117">
        <f t="shared" ref="E70:N70" si="50">SUM(E58:E69)</f>
        <v>1294936.77</v>
      </c>
      <c r="F70" s="117">
        <f t="shared" si="50"/>
        <v>1371927.85</v>
      </c>
      <c r="G70" s="117">
        <f t="shared" si="50"/>
        <v>196999.99999999997</v>
      </c>
      <c r="H70" s="117">
        <f t="shared" si="50"/>
        <v>635924.22</v>
      </c>
      <c r="I70" s="117">
        <f t="shared" si="50"/>
        <v>4851869.12</v>
      </c>
      <c r="J70" s="117">
        <f t="shared" si="50"/>
        <v>7379336.04</v>
      </c>
      <c r="K70" s="117">
        <f t="shared" si="50"/>
        <v>6226435.1900000004</v>
      </c>
      <c r="L70" s="117">
        <f t="shared" si="50"/>
        <v>318851.12000000005</v>
      </c>
      <c r="M70" s="117">
        <f t="shared" si="50"/>
        <v>54153.5</v>
      </c>
      <c r="N70" s="117">
        <f t="shared" si="50"/>
        <v>0</v>
      </c>
      <c r="O70" s="117">
        <f>SUM(O58:O69)</f>
        <v>779896.23</v>
      </c>
      <c r="P70" s="117">
        <f t="shared" ref="P70:U70" si="51">SUM(P58:P69)</f>
        <v>2708232.2699999996</v>
      </c>
      <c r="Q70" s="117">
        <f t="shared" si="51"/>
        <v>1516996.33</v>
      </c>
      <c r="R70" s="117">
        <f t="shared" si="51"/>
        <v>439941.74</v>
      </c>
      <c r="S70" s="117">
        <f t="shared" si="51"/>
        <v>73212.52</v>
      </c>
      <c r="T70" s="117">
        <f t="shared" si="51"/>
        <v>81270</v>
      </c>
      <c r="U70" s="117">
        <f t="shared" si="51"/>
        <v>596811.67999999993</v>
      </c>
    </row>
    <row r="75" spans="1:21">
      <c r="E75" s="140"/>
    </row>
  </sheetData>
  <sheetProtection deleteColumns="0" deleteRows="0" selectLockedCells="1" pivotTables="0" selectUnlockedCells="1"/>
  <mergeCells count="10"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3" fitToHeight="0" orientation="landscape" r:id="rId1"/>
  <ignoredErrors>
    <ignoredError sqref="J37:J43 D35 D37:D41 J35 J31:R33 J34:M34 Q34:R34 P35:P43 J18 D43 O34 P57 J57 C57:D5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147"/>
  <sheetViews>
    <sheetView tabSelected="1" zoomScale="70" zoomScaleNormal="70" zoomScaleSheetLayoutView="70" workbookViewId="0">
      <pane xSplit="2" ySplit="3" topLeftCell="I43" activePane="bottomRight" state="frozen"/>
      <selection pane="topRight" activeCell="C1" sqref="C1"/>
      <selection pane="bottomLeft" activeCell="A9" sqref="A9"/>
      <selection pane="bottomRight" activeCell="N65" sqref="N65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912</v>
      </c>
      <c r="N3" s="103" t="s">
        <v>913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hidden="1" customHeight="1">
      <c r="A4" s="153">
        <v>2019</v>
      </c>
      <c r="B4" s="97" t="str">
        <f>IF(L!$A$1=1,L!B179,IF(L!$A$1=2,L!C179,L!D179))</f>
        <v>2019 Janar</v>
      </c>
      <c r="C4" s="120">
        <f>SUM(D4:P4)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22">
        <v>1870</v>
      </c>
      <c r="P4" s="122">
        <v>10566</v>
      </c>
    </row>
    <row r="5" spans="1:16" s="3" customFormat="1" ht="21.95" hidden="1" customHeight="1">
      <c r="A5" s="153"/>
      <c r="B5" s="97" t="str">
        <f>IF(L!$A$1=1,L!B180,IF(L!$A$1=2,L!C180,L!D180))</f>
        <v>2019 Shkurt</v>
      </c>
      <c r="C5" s="120">
        <f t="shared" ref="C5:C15" si="0">SUM(D5:P5)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22">
        <v>1342.7</v>
      </c>
      <c r="P5" s="122">
        <v>13285</v>
      </c>
    </row>
    <row r="6" spans="1:16" s="3" customFormat="1" ht="21.95" hidden="1" customHeight="1">
      <c r="A6" s="153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22">
        <v>1797.3</v>
      </c>
      <c r="P6" s="122">
        <v>10115</v>
      </c>
    </row>
    <row r="7" spans="1:16" s="3" customFormat="1" ht="21.95" hidden="1" customHeight="1">
      <c r="A7" s="153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22">
        <v>1915</v>
      </c>
      <c r="P7" s="122">
        <v>13920</v>
      </c>
    </row>
    <row r="8" spans="1:16" s="3" customFormat="1" ht="21.95" hidden="1" customHeight="1">
      <c r="A8" s="153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22">
        <v>3195</v>
      </c>
      <c r="P8" s="122">
        <v>13956</v>
      </c>
    </row>
    <row r="9" spans="1:16" s="3" customFormat="1" ht="21.95" hidden="1" customHeight="1">
      <c r="A9" s="153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22">
        <v>730</v>
      </c>
      <c r="P9" s="122">
        <v>10736</v>
      </c>
    </row>
    <row r="10" spans="1:16" s="3" customFormat="1" ht="21.95" hidden="1" customHeight="1">
      <c r="A10" s="153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22">
        <v>2555</v>
      </c>
      <c r="P10" s="122">
        <v>17625</v>
      </c>
    </row>
    <row r="11" spans="1:16" s="3" customFormat="1" ht="21.95" hidden="1" customHeight="1">
      <c r="A11" s="153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22">
        <v>1540</v>
      </c>
      <c r="P11" s="122">
        <v>22063</v>
      </c>
    </row>
    <row r="12" spans="1:16" s="3" customFormat="1" ht="21.95" hidden="1" customHeight="1">
      <c r="A12" s="153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22">
        <v>1070</v>
      </c>
      <c r="P12" s="122">
        <v>16845</v>
      </c>
    </row>
    <row r="13" spans="1:16" s="3" customFormat="1" ht="21.95" hidden="1" customHeight="1">
      <c r="A13" s="153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22">
        <v>1965</v>
      </c>
      <c r="P13" s="122">
        <v>18901</v>
      </c>
    </row>
    <row r="14" spans="1:16" s="3" customFormat="1" ht="21.95" hidden="1" customHeight="1">
      <c r="A14" s="153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22">
        <v>295</v>
      </c>
      <c r="P14" s="122">
        <v>16286</v>
      </c>
    </row>
    <row r="15" spans="1:16" s="3" customFormat="1" ht="21.95" hidden="1" customHeight="1">
      <c r="A15" s="153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22">
        <v>479</v>
      </c>
      <c r="P15" s="122">
        <v>21890.5</v>
      </c>
    </row>
    <row r="16" spans="1:16" s="3" customFormat="1" ht="21.95" hidden="1" customHeight="1">
      <c r="A16" s="153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P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>
        <f t="shared" si="1"/>
        <v>18754</v>
      </c>
      <c r="P16" s="123">
        <f t="shared" si="1"/>
        <v>186188.5</v>
      </c>
    </row>
    <row r="17" spans="1:17" s="3" customFormat="1" ht="20.100000000000001" hidden="1" customHeight="1">
      <c r="A17" s="153">
        <v>2020</v>
      </c>
      <c r="B17" s="97" t="str">
        <f>IF(L!$A$1=1,L!B192,IF(L!$A$1=2,L!C192,L!D192))</f>
        <v>2020 Janar</v>
      </c>
      <c r="C17" s="120">
        <f>SUM(D17:P17)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22">
        <v>20</v>
      </c>
      <c r="P17" s="122">
        <v>20595</v>
      </c>
    </row>
    <row r="18" spans="1:17" s="3" customFormat="1" ht="20.100000000000001" hidden="1" customHeight="1">
      <c r="A18" s="153"/>
      <c r="B18" s="97" t="str">
        <f>IF(L!$A$1=1,L!B193,IF(L!$A$1=2,L!C193,L!D193))</f>
        <v>2020 Shkurt</v>
      </c>
      <c r="C18" s="120">
        <f t="shared" ref="C18:C28" si="2">SUM(D18:P18)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22">
        <v>40</v>
      </c>
      <c r="P18" s="122">
        <v>18945</v>
      </c>
    </row>
    <row r="19" spans="1:17" s="3" customFormat="1" ht="18.75" hidden="1" customHeight="1">
      <c r="A19" s="153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22">
        <v>280</v>
      </c>
      <c r="P19" s="122">
        <v>12216</v>
      </c>
    </row>
    <row r="20" spans="1:17" s="3" customFormat="1" ht="20.100000000000001" hidden="1" customHeight="1">
      <c r="A20" s="153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22">
        <v>0</v>
      </c>
      <c r="P20" s="122">
        <v>1610</v>
      </c>
    </row>
    <row r="21" spans="1:17" s="3" customFormat="1" ht="20.100000000000001" hidden="1" customHeight="1">
      <c r="A21" s="153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22">
        <v>0</v>
      </c>
      <c r="P21" s="122">
        <v>5465</v>
      </c>
    </row>
    <row r="22" spans="1:17" s="3" customFormat="1" ht="20.100000000000001" hidden="1" customHeight="1">
      <c r="A22" s="153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22">
        <v>270</v>
      </c>
      <c r="P22" s="122">
        <v>14405</v>
      </c>
    </row>
    <row r="23" spans="1:17" s="3" customFormat="1" ht="20.100000000000001" hidden="1" customHeight="1">
      <c r="A23" s="153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22">
        <v>140</v>
      </c>
      <c r="P23" s="122">
        <v>20510</v>
      </c>
    </row>
    <row r="24" spans="1:17" s="3" customFormat="1" ht="20.100000000000001" hidden="1" customHeight="1">
      <c r="A24" s="153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22">
        <v>90</v>
      </c>
      <c r="P24" s="122">
        <v>21697.5</v>
      </c>
    </row>
    <row r="25" spans="1:17" s="3" customFormat="1" ht="20.100000000000001" hidden="1" customHeight="1">
      <c r="A25" s="153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22">
        <v>831</v>
      </c>
      <c r="P25" s="122">
        <v>24864.5</v>
      </c>
    </row>
    <row r="26" spans="1:17" s="3" customFormat="1" ht="20.100000000000001" hidden="1" customHeight="1">
      <c r="A26" s="153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22">
        <v>941.1</v>
      </c>
      <c r="P26" s="122">
        <v>22627.5</v>
      </c>
    </row>
    <row r="27" spans="1:17" s="3" customFormat="1" ht="20.100000000000001" hidden="1" customHeight="1">
      <c r="A27" s="153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22">
        <v>1100</v>
      </c>
      <c r="P27" s="122">
        <v>22044</v>
      </c>
    </row>
    <row r="28" spans="1:17" s="3" customFormat="1" ht="20.100000000000001" hidden="1" customHeight="1">
      <c r="A28" s="153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22">
        <v>1650</v>
      </c>
      <c r="P28" s="122">
        <v>22386</v>
      </c>
    </row>
    <row r="29" spans="1:17" s="3" customFormat="1" ht="20.100000000000001" hidden="1" customHeight="1">
      <c r="A29" s="153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P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>
        <f t="shared" si="3"/>
        <v>5362.1</v>
      </c>
      <c r="P29" s="123">
        <f t="shared" si="3"/>
        <v>207365.5</v>
      </c>
      <c r="Q29" s="113"/>
    </row>
    <row r="30" spans="1:17" s="3" customFormat="1" ht="18.75" hidden="1" customHeight="1">
      <c r="A30" s="150">
        <v>2021</v>
      </c>
      <c r="B30" s="97" t="str">
        <f>IF(L!$A$1=1,L!B205,IF(L!$A$1=2,L!C205,L!D205))</f>
        <v>2021 Janar</v>
      </c>
      <c r="C30" s="116">
        <f>SUM(D30:P30)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>
        <v>1401.1</v>
      </c>
      <c r="P30" s="126">
        <v>20025</v>
      </c>
    </row>
    <row r="31" spans="1:17" s="3" customFormat="1" ht="18.75" hidden="1" customHeight="1">
      <c r="A31" s="151"/>
      <c r="B31" s="97" t="str">
        <f>IF(L!$A$1=1,L!B206,IF(L!$A$1=2,L!C206,L!D206))</f>
        <v>2021 Shkurt</v>
      </c>
      <c r="C31" s="116">
        <f>SUM(D31:P31)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25"/>
      <c r="O31" s="124">
        <v>3040</v>
      </c>
      <c r="P31" s="127">
        <v>20626</v>
      </c>
    </row>
    <row r="32" spans="1:17" s="3" customFormat="1" ht="18.75" hidden="1" customHeight="1">
      <c r="A32" s="151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>
        <v>2370</v>
      </c>
      <c r="P32" s="127">
        <v>29333</v>
      </c>
    </row>
    <row r="33" spans="1:217" s="136" customFormat="1" ht="18.75" hidden="1" customHeight="1">
      <c r="A33" s="151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>
        <v>1060</v>
      </c>
      <c r="P33" s="135">
        <v>0</v>
      </c>
      <c r="Q33" s="148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</row>
    <row r="34" spans="1:217" s="3" customFormat="1" ht="18.75" hidden="1" customHeight="1">
      <c r="A34" s="151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>
        <v>2400</v>
      </c>
      <c r="P34" s="127">
        <v>0</v>
      </c>
    </row>
    <row r="35" spans="1:217" s="3" customFormat="1" ht="18.75" hidden="1" customHeight="1">
      <c r="A35" s="151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>
        <v>2150</v>
      </c>
      <c r="P35" s="127">
        <v>58353.5</v>
      </c>
    </row>
    <row r="36" spans="1:217" s="3" customFormat="1" ht="18.75" hidden="1" customHeight="1">
      <c r="A36" s="151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>
        <v>1805</v>
      </c>
      <c r="P36" s="127">
        <v>0</v>
      </c>
    </row>
    <row r="37" spans="1:217" s="3" customFormat="1" ht="18.75" hidden="1" customHeight="1">
      <c r="A37" s="151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>
        <v>2390</v>
      </c>
      <c r="P37" s="127">
        <v>0</v>
      </c>
    </row>
    <row r="38" spans="1:217" s="3" customFormat="1" ht="18.75" hidden="1" customHeight="1">
      <c r="A38" s="151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>
        <v>2050</v>
      </c>
      <c r="P38" s="127">
        <v>94540</v>
      </c>
    </row>
    <row r="39" spans="1:217" s="3" customFormat="1" ht="18.75" hidden="1" customHeight="1">
      <c r="A39" s="151"/>
      <c r="B39" s="97" t="str">
        <f>IF(L!$A$1=1,L!B214,IF(L!$A$1=2,L!C214,L!D214))</f>
        <v>2021 Tetor</v>
      </c>
      <c r="C39" s="116">
        <f>SUM(D39:P39)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>
        <v>0</v>
      </c>
      <c r="P39" s="127"/>
    </row>
    <row r="40" spans="1:217" s="3" customFormat="1" ht="18.75" hidden="1" customHeight="1">
      <c r="A40" s="151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7"/>
    </row>
    <row r="41" spans="1:217" s="3" customFormat="1" ht="18.75" hidden="1" customHeight="1">
      <c r="A41" s="151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7"/>
    </row>
    <row r="42" spans="1:217" s="3" customFormat="1" ht="18.75" hidden="1" customHeight="1">
      <c r="A42" s="152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P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>
        <f t="shared" si="5"/>
        <v>18666.099999999999</v>
      </c>
      <c r="P42" s="130">
        <f t="shared" si="5"/>
        <v>222877.5</v>
      </c>
    </row>
    <row r="43" spans="1:217" s="3" customFormat="1" ht="18.75" customHeight="1">
      <c r="A43" s="150">
        <v>2022</v>
      </c>
      <c r="B43" s="97" t="str">
        <f>IF(L!$A$1=1,L!B218,IF(L!$A$1=2,L!C218,L!D218))</f>
        <v>2022 Janar</v>
      </c>
      <c r="C43" s="116">
        <f>SUM(D43:P43)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5">
        <v>0</v>
      </c>
      <c r="O43" s="125">
        <v>8740</v>
      </c>
      <c r="P43" s="126">
        <v>26449.5</v>
      </c>
    </row>
    <row r="44" spans="1:217" s="3" customFormat="1" ht="18.75" customHeight="1">
      <c r="A44" s="151"/>
      <c r="B44" s="97" t="str">
        <f>IF(L!$A$1=1,L!B219,IF(L!$A$1=2,L!C219,L!D219))</f>
        <v>2022 Shkurt</v>
      </c>
      <c r="C44" s="116">
        <f t="shared" ref="C44:C53" si="6">SUM(D44:P44)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>
        <v>19.5</v>
      </c>
      <c r="O44" s="124">
        <v>4360</v>
      </c>
      <c r="P44" s="127">
        <v>26237</v>
      </c>
    </row>
    <row r="45" spans="1:217" s="3" customFormat="1" ht="18.75" customHeight="1">
      <c r="A45" s="151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>
        <v>24.9</v>
      </c>
      <c r="O45" s="124">
        <v>1600</v>
      </c>
      <c r="P45" s="127">
        <v>29404.5</v>
      </c>
    </row>
    <row r="46" spans="1:217" s="3" customFormat="1" ht="18.75" customHeight="1">
      <c r="A46" s="151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>
        <v>0</v>
      </c>
      <c r="O46" s="124">
        <v>2435</v>
      </c>
      <c r="P46" s="127">
        <v>26370</v>
      </c>
    </row>
    <row r="47" spans="1:217" s="3" customFormat="1" ht="18.75" customHeight="1">
      <c r="A47" s="151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>
        <v>6.6</v>
      </c>
      <c r="O47" s="124">
        <v>4400</v>
      </c>
      <c r="P47" s="127">
        <v>19405</v>
      </c>
    </row>
    <row r="48" spans="1:217" s="3" customFormat="1" ht="18.75" customHeight="1">
      <c r="A48" s="151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>
        <v>0</v>
      </c>
      <c r="O48" s="124">
        <v>1751.33</v>
      </c>
      <c r="P48" s="127">
        <v>20641</v>
      </c>
    </row>
    <row r="49" spans="1:16" s="3" customFormat="1" ht="18.75" customHeight="1">
      <c r="A49" s="151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>
        <v>0</v>
      </c>
      <c r="O49" s="124">
        <v>1901.33</v>
      </c>
      <c r="P49" s="127">
        <v>20325</v>
      </c>
    </row>
    <row r="50" spans="1:16" s="3" customFormat="1" ht="18.75" customHeight="1">
      <c r="A50" s="151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>
        <v>23.1</v>
      </c>
      <c r="O50" s="124">
        <v>2671.33</v>
      </c>
      <c r="P50" s="127">
        <v>31225</v>
      </c>
    </row>
    <row r="51" spans="1:16" s="3" customFormat="1" ht="18.75" customHeight="1">
      <c r="A51" s="151"/>
      <c r="B51" s="97" t="str">
        <f>IF(L!$A$1=1,L!B226,IF(L!$A$1=2,L!C226,L!D226))</f>
        <v>2022 Shtator</v>
      </c>
      <c r="C51" s="116">
        <f>SUM(D51:P51)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>
        <v>0</v>
      </c>
      <c r="O51" s="124">
        <v>6510</v>
      </c>
      <c r="P51" s="127">
        <v>23060</v>
      </c>
    </row>
    <row r="52" spans="1:16" s="3" customFormat="1" ht="18.75" customHeight="1">
      <c r="A52" s="151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7"/>
    </row>
    <row r="53" spans="1:16" s="3" customFormat="1" ht="18.75" customHeight="1">
      <c r="A53" s="151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7"/>
    </row>
    <row r="54" spans="1:16" s="3" customFormat="1" ht="18.75" customHeight="1">
      <c r="A54" s="151"/>
      <c r="B54" s="97" t="str">
        <f>IF(L!$A$1=1,L!B229,IF(L!$A$1=2,L!C229,L!D229))</f>
        <v>2022 Dhjetor</v>
      </c>
      <c r="C54" s="116">
        <f>SUM(D54:P54)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7"/>
    </row>
    <row r="55" spans="1:16" s="3" customFormat="1" ht="18.75" customHeight="1">
      <c r="A55" s="152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P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>
        <f t="shared" si="7"/>
        <v>74.099999999999994</v>
      </c>
      <c r="O55" s="130">
        <f t="shared" si="7"/>
        <v>34368.990000000005</v>
      </c>
      <c r="P55" s="130">
        <f t="shared" si="7"/>
        <v>223117</v>
      </c>
    </row>
    <row r="56" spans="1:16" s="3" customFormat="1" ht="18.75" customHeight="1">
      <c r="A56" s="150">
        <v>2023</v>
      </c>
      <c r="B56" s="97" t="str">
        <f>IF(L!$A$1=1,L!B231,IF(L!$A$1=2,L!C231,L!D231))</f>
        <v>2023 Janar</v>
      </c>
      <c r="C56" s="116">
        <f>SUM(D56:P56)</f>
        <v>124067.07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26701.64</v>
      </c>
      <c r="M56" s="124">
        <v>0</v>
      </c>
      <c r="N56" s="125">
        <v>0</v>
      </c>
      <c r="O56" s="125">
        <v>2483.33</v>
      </c>
      <c r="P56" s="126">
        <v>18680</v>
      </c>
    </row>
    <row r="57" spans="1:16" s="3" customFormat="1" ht="18.75" customHeight="1">
      <c r="A57" s="151"/>
      <c r="B57" s="97" t="str">
        <f>IF(L!$A$1=1,L!B232,IF(L!$A$1=2,L!C232,L!D232))</f>
        <v>2023 Shkurt</v>
      </c>
      <c r="C57" s="116">
        <f t="shared" ref="C57:C63" si="8">SUM(D57:P57)</f>
        <v>119454.47</v>
      </c>
      <c r="D57" s="124">
        <v>41439.57</v>
      </c>
      <c r="E57" s="125">
        <v>7325</v>
      </c>
      <c r="F57" s="125">
        <v>7741</v>
      </c>
      <c r="G57" s="125">
        <v>178</v>
      </c>
      <c r="H57" s="125">
        <v>0</v>
      </c>
      <c r="I57" s="125">
        <v>0</v>
      </c>
      <c r="J57" s="125">
        <v>3491</v>
      </c>
      <c r="K57" s="125">
        <v>3315</v>
      </c>
      <c r="L57" s="125">
        <v>34893.9</v>
      </c>
      <c r="M57" s="124">
        <v>0</v>
      </c>
      <c r="N57" s="124">
        <v>0</v>
      </c>
      <c r="O57" s="124">
        <v>1761</v>
      </c>
      <c r="P57" s="127">
        <v>19310</v>
      </c>
    </row>
    <row r="58" spans="1:16" s="3" customFormat="1" ht="18.75" customHeight="1">
      <c r="A58" s="151"/>
      <c r="B58" s="97" t="str">
        <f>IF(L!$A$1=1,L!B233,IF(L!$A$1=2,L!C233,L!D233))</f>
        <v xml:space="preserve">2023 Mars </v>
      </c>
      <c r="C58" s="116">
        <f t="shared" si="8"/>
        <v>185666.4</v>
      </c>
      <c r="D58" s="124">
        <v>106186.79</v>
      </c>
      <c r="E58" s="124">
        <v>8630</v>
      </c>
      <c r="F58" s="127">
        <v>3719</v>
      </c>
      <c r="G58" s="124">
        <v>0</v>
      </c>
      <c r="H58" s="124">
        <v>0</v>
      </c>
      <c r="I58" s="124">
        <v>0</v>
      </c>
      <c r="J58" s="124">
        <v>4405</v>
      </c>
      <c r="K58" s="124">
        <v>3270</v>
      </c>
      <c r="L58" s="124">
        <v>31460.61</v>
      </c>
      <c r="M58" s="124">
        <v>0</v>
      </c>
      <c r="N58" s="124">
        <v>0</v>
      </c>
      <c r="O58" s="124">
        <v>3300</v>
      </c>
      <c r="P58" s="127">
        <v>24695</v>
      </c>
    </row>
    <row r="59" spans="1:16" s="3" customFormat="1" ht="18.75" customHeight="1">
      <c r="A59" s="151"/>
      <c r="B59" s="97" t="str">
        <f>IF(L!$A$1=1,L!B234,IF(L!$A$1=2,L!C234,L!D234))</f>
        <v>2023 Prill</v>
      </c>
      <c r="C59" s="116">
        <f t="shared" si="8"/>
        <v>301062.75</v>
      </c>
      <c r="D59" s="124">
        <v>216019.27</v>
      </c>
      <c r="E59" s="124">
        <v>6755</v>
      </c>
      <c r="F59" s="124">
        <v>6439</v>
      </c>
      <c r="G59" s="124">
        <v>536.64</v>
      </c>
      <c r="H59" s="124"/>
      <c r="I59" s="124">
        <v>7728</v>
      </c>
      <c r="J59" s="124">
        <v>3461.3</v>
      </c>
      <c r="K59" s="124">
        <v>3390</v>
      </c>
      <c r="L59" s="124">
        <v>36278.54</v>
      </c>
      <c r="M59" s="124">
        <v>0</v>
      </c>
      <c r="N59" s="124">
        <v>0</v>
      </c>
      <c r="O59" s="124">
        <v>1570</v>
      </c>
      <c r="P59" s="127">
        <v>18885</v>
      </c>
    </row>
    <row r="60" spans="1:16" s="3" customFormat="1" ht="18.75" customHeight="1">
      <c r="A60" s="151"/>
      <c r="B60" s="97" t="str">
        <f>IF(L!$A$1=1,L!B235,IF(L!$A$1=2,L!C235,L!D235))</f>
        <v>2023 Maj</v>
      </c>
      <c r="C60" s="116">
        <f t="shared" si="8"/>
        <v>296351.62</v>
      </c>
      <c r="D60" s="124">
        <v>219517.3</v>
      </c>
      <c r="E60" s="124">
        <v>7734</v>
      </c>
      <c r="F60" s="124">
        <v>5794.5</v>
      </c>
      <c r="G60" s="124">
        <v>457.1</v>
      </c>
      <c r="H60" s="124">
        <v>559</v>
      </c>
      <c r="I60" s="124">
        <v>6715</v>
      </c>
      <c r="J60" s="124"/>
      <c r="K60" s="124"/>
      <c r="L60" s="124">
        <v>32398.720000000001</v>
      </c>
      <c r="N60" s="124">
        <v>30</v>
      </c>
      <c r="O60" s="124">
        <v>1101</v>
      </c>
      <c r="P60" s="127">
        <v>22045</v>
      </c>
    </row>
    <row r="61" spans="1:16" s="3" customFormat="1" ht="18.75" customHeight="1">
      <c r="A61" s="151"/>
      <c r="B61" s="97" t="str">
        <f>IF(L!$A$1=1,L!B236,IF(L!$A$1=2,L!C236,L!D236))</f>
        <v>2023 Qershor</v>
      </c>
      <c r="C61" s="116">
        <f t="shared" si="8"/>
        <v>139404.95000000001</v>
      </c>
      <c r="D61" s="124">
        <v>33131.019999999997</v>
      </c>
      <c r="E61" s="124">
        <v>8805</v>
      </c>
      <c r="F61" s="124">
        <v>6698</v>
      </c>
      <c r="G61" s="124">
        <v>111.9</v>
      </c>
      <c r="H61" s="124">
        <v>252.25</v>
      </c>
      <c r="I61" s="124">
        <v>15623.9</v>
      </c>
      <c r="J61" s="124">
        <v>3194.5</v>
      </c>
      <c r="K61" s="124">
        <v>3330</v>
      </c>
      <c r="L61" s="124">
        <v>46028.38</v>
      </c>
      <c r="M61" s="124"/>
      <c r="N61" s="124">
        <v>30</v>
      </c>
      <c r="O61" s="124">
        <v>1120</v>
      </c>
      <c r="P61" s="127">
        <v>21080</v>
      </c>
    </row>
    <row r="62" spans="1:16" s="3" customFormat="1" ht="18.75" customHeight="1">
      <c r="A62" s="151"/>
      <c r="B62" s="97" t="str">
        <f>IF(L!$A$1=1,L!B237,IF(L!$A$1=2,L!C237,L!D237))</f>
        <v>2023 Korrik</v>
      </c>
      <c r="C62" s="116">
        <f t="shared" si="8"/>
        <v>128533.52</v>
      </c>
      <c r="D62" s="124">
        <v>46566.75</v>
      </c>
      <c r="E62" s="124">
        <v>10465</v>
      </c>
      <c r="F62" s="124">
        <v>5933</v>
      </c>
      <c r="G62" s="124">
        <v>415.51</v>
      </c>
      <c r="H62" s="124">
        <v>1095.1199999999999</v>
      </c>
      <c r="I62" s="124">
        <v>1478.2</v>
      </c>
      <c r="J62" s="124">
        <v>2952.5</v>
      </c>
      <c r="K62" s="124">
        <v>1320</v>
      </c>
      <c r="L62" s="124">
        <v>33487.440000000002</v>
      </c>
      <c r="M62" s="124"/>
      <c r="N62" s="124">
        <v>30</v>
      </c>
      <c r="O62" s="124">
        <v>2150</v>
      </c>
      <c r="P62" s="127">
        <v>22640</v>
      </c>
    </row>
    <row r="63" spans="1:16" s="3" customFormat="1" ht="18.75" customHeight="1">
      <c r="A63" s="151"/>
      <c r="B63" s="97" t="str">
        <f>IF(L!$A$1=1,L!B238,IF(L!$A$1=2,L!C238,L!D238))</f>
        <v>2023 Gusht</v>
      </c>
      <c r="C63" s="116">
        <f t="shared" si="8"/>
        <v>222851.06000000003</v>
      </c>
      <c r="D63" s="124">
        <v>115641.08</v>
      </c>
      <c r="E63" s="124">
        <v>12575</v>
      </c>
      <c r="F63" s="124">
        <v>8359</v>
      </c>
      <c r="G63" s="124">
        <v>917.1</v>
      </c>
      <c r="H63" s="124">
        <v>610.80999999999995</v>
      </c>
      <c r="I63" s="124">
        <v>0</v>
      </c>
      <c r="J63" s="124">
        <v>4167.5</v>
      </c>
      <c r="K63" s="124">
        <v>0</v>
      </c>
      <c r="L63" s="124">
        <v>55754.57</v>
      </c>
      <c r="M63" s="124"/>
      <c r="N63" s="124">
        <v>30</v>
      </c>
      <c r="O63" s="124">
        <v>1121</v>
      </c>
      <c r="P63" s="127">
        <v>23675</v>
      </c>
    </row>
    <row r="64" spans="1:16" s="3" customFormat="1" ht="18.75" customHeight="1">
      <c r="A64" s="151"/>
      <c r="B64" s="97" t="str">
        <f>IF(L!$A$1=1,L!B239,IF(L!$A$1=2,L!C239,L!D239))</f>
        <v>2023 Shtator</v>
      </c>
      <c r="C64" s="116">
        <f>SUM(D64:P64)</f>
        <v>137175.72999999998</v>
      </c>
      <c r="D64" s="124">
        <v>61340.47</v>
      </c>
      <c r="E64" s="124">
        <v>9765</v>
      </c>
      <c r="F64" s="124">
        <v>8331</v>
      </c>
      <c r="G64" s="124">
        <v>367.25</v>
      </c>
      <c r="H64" s="124">
        <v>369.9</v>
      </c>
      <c r="I64" s="124">
        <v>0</v>
      </c>
      <c r="J64" s="124">
        <v>3977</v>
      </c>
      <c r="K64" s="124">
        <v>3720</v>
      </c>
      <c r="L64" s="124">
        <v>31126.37</v>
      </c>
      <c r="M64" s="124"/>
      <c r="N64" s="124">
        <v>201.08</v>
      </c>
      <c r="O64" s="124">
        <v>1366.66</v>
      </c>
      <c r="P64" s="127">
        <v>16611</v>
      </c>
    </row>
    <row r="65" spans="1:16" s="3" customFormat="1" ht="18.75" customHeight="1">
      <c r="A65" s="151"/>
      <c r="B65" s="97" t="str">
        <f>IF(L!$A$1=1,L!B240,IF(L!$A$1=2,L!C240,L!D240))</f>
        <v>2023 Tetor</v>
      </c>
      <c r="C65" s="116">
        <f t="shared" ref="C65:C67" si="9">SUM(D65:P65)</f>
        <v>123343.03</v>
      </c>
      <c r="D65" s="124">
        <v>53929.68</v>
      </c>
      <c r="E65" s="124">
        <v>9790</v>
      </c>
      <c r="F65" s="124">
        <v>5859</v>
      </c>
      <c r="G65" s="124">
        <v>0</v>
      </c>
      <c r="H65" s="124">
        <v>611.11</v>
      </c>
      <c r="I65" s="124">
        <v>8901.2000000000007</v>
      </c>
      <c r="J65" s="124">
        <v>0</v>
      </c>
      <c r="K65" s="124">
        <v>0</v>
      </c>
      <c r="L65" s="124">
        <v>44252.04</v>
      </c>
      <c r="M65" s="124"/>
      <c r="N65" s="124">
        <v>0</v>
      </c>
      <c r="O65" s="124">
        <v>0</v>
      </c>
      <c r="P65" s="127"/>
    </row>
    <row r="66" spans="1:16" s="3" customFormat="1" ht="18.75" customHeight="1">
      <c r="A66" s="151"/>
      <c r="B66" s="97" t="str">
        <f>IF(L!$A$1=1,L!B241,IF(L!$A$1=2,L!C241,L!D241))</f>
        <v xml:space="preserve">2023 Nëntor </v>
      </c>
      <c r="C66" s="116">
        <f t="shared" si="9"/>
        <v>100001.65</v>
      </c>
      <c r="D66" s="124">
        <v>39470</v>
      </c>
      <c r="E66" s="124">
        <v>9250</v>
      </c>
      <c r="F66" s="124">
        <v>4565</v>
      </c>
      <c r="G66" s="124">
        <v>603.75</v>
      </c>
      <c r="H66" s="124">
        <v>3232.32</v>
      </c>
      <c r="I66" s="124">
        <v>3522.5</v>
      </c>
      <c r="J66" s="124">
        <v>0</v>
      </c>
      <c r="K66" s="124">
        <v>4067</v>
      </c>
      <c r="L66" s="124">
        <v>35291.08</v>
      </c>
      <c r="M66" s="124"/>
      <c r="N66" s="124">
        <v>0</v>
      </c>
      <c r="O66" s="124">
        <v>0</v>
      </c>
      <c r="P66" s="127"/>
    </row>
    <row r="67" spans="1:16" s="3" customFormat="1" ht="18.75" customHeight="1">
      <c r="A67" s="151"/>
      <c r="B67" s="97" t="str">
        <f>IF(L!$A$1=1,L!B242,IF(L!$A$1=2,L!C242,L!D242))</f>
        <v>2023 Dhjetor</v>
      </c>
      <c r="C67" s="116">
        <f t="shared" si="9"/>
        <v>0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7"/>
    </row>
    <row r="68" spans="1:16" s="3" customFormat="1" ht="18.75" customHeight="1">
      <c r="A68" s="152"/>
      <c r="B68" s="129" t="str">
        <f>IF(L!$A$1=1,L!B243,IF(L!$A$1=2,L!C243,L!D243))</f>
        <v>Gjithsej 2023</v>
      </c>
      <c r="C68" s="130">
        <f>SUM(C56:C67)</f>
        <v>1877912.25</v>
      </c>
      <c r="D68" s="130">
        <f t="shared" ref="D68:P68" si="10">SUM(D56:D67)</f>
        <v>988474.03</v>
      </c>
      <c r="E68" s="130">
        <f t="shared" si="10"/>
        <v>100154</v>
      </c>
      <c r="F68" s="130">
        <f t="shared" si="10"/>
        <v>67534.5</v>
      </c>
      <c r="G68" s="130">
        <f t="shared" si="10"/>
        <v>3587.25</v>
      </c>
      <c r="H68" s="130">
        <f t="shared" si="10"/>
        <v>6730.51</v>
      </c>
      <c r="I68" s="130">
        <f t="shared" si="10"/>
        <v>43968.800000000003</v>
      </c>
      <c r="J68" s="130">
        <f t="shared" si="10"/>
        <v>30057.8</v>
      </c>
      <c r="K68" s="130">
        <f t="shared" si="10"/>
        <v>25817</v>
      </c>
      <c r="L68" s="130">
        <f t="shared" si="10"/>
        <v>407673.29</v>
      </c>
      <c r="M68" s="130">
        <f t="shared" si="10"/>
        <v>0</v>
      </c>
      <c r="N68" s="130">
        <f t="shared" si="10"/>
        <v>321.08000000000004</v>
      </c>
      <c r="O68" s="130">
        <f t="shared" si="10"/>
        <v>15972.99</v>
      </c>
      <c r="P68" s="130">
        <f t="shared" si="10"/>
        <v>187621</v>
      </c>
    </row>
    <row r="69" spans="1:16" s="3" customFormat="1">
      <c r="D69" s="4"/>
      <c r="E69" s="4"/>
      <c r="F69" s="4"/>
      <c r="P69" s="72"/>
    </row>
    <row r="70" spans="1:16" s="3" customFormat="1">
      <c r="D70" s="4"/>
      <c r="E70" s="4"/>
      <c r="F70" s="4"/>
      <c r="P70" s="72"/>
    </row>
    <row r="71" spans="1:16" s="3" customFormat="1">
      <c r="D71" s="4"/>
      <c r="E71" s="4"/>
      <c r="F71" s="4"/>
      <c r="P71" s="72"/>
    </row>
    <row r="72" spans="1:16" s="3" customFormat="1">
      <c r="D72" s="4"/>
      <c r="E72" s="4"/>
      <c r="F72" s="4"/>
      <c r="P72" s="72"/>
    </row>
    <row r="73" spans="1:16" s="3" customFormat="1">
      <c r="D73" s="4"/>
      <c r="E73" s="4"/>
      <c r="F73" s="4"/>
      <c r="P73" s="72"/>
    </row>
    <row r="74" spans="1:16" s="3" customFormat="1">
      <c r="D74" s="4"/>
      <c r="E74" s="4"/>
      <c r="F74" s="4"/>
      <c r="P74" s="72"/>
    </row>
    <row r="75" spans="1:16" s="3" customFormat="1">
      <c r="D75" s="4"/>
      <c r="E75" s="4"/>
      <c r="F75" s="4"/>
      <c r="P75" s="72"/>
    </row>
    <row r="76" spans="1:16" s="3" customFormat="1">
      <c r="D76" s="4"/>
      <c r="E76" s="4"/>
      <c r="F76" s="4"/>
      <c r="P76" s="72"/>
    </row>
    <row r="77" spans="1:16" s="3" customFormat="1">
      <c r="D77" s="4"/>
      <c r="E77" s="4"/>
      <c r="F77" s="4"/>
      <c r="P77" s="72"/>
    </row>
    <row r="78" spans="1:16" s="3" customFormat="1">
      <c r="D78" s="4"/>
      <c r="E78" s="4"/>
      <c r="F78" s="4"/>
      <c r="P78" s="72"/>
    </row>
    <row r="79" spans="1:16" s="3" customFormat="1">
      <c r="D79" s="4"/>
      <c r="E79" s="4"/>
      <c r="F79" s="4"/>
      <c r="P79" s="72"/>
    </row>
    <row r="80" spans="1:16" s="3" customFormat="1">
      <c r="D80" s="4"/>
      <c r="E80" s="4"/>
      <c r="F80" s="4"/>
      <c r="P80" s="72"/>
    </row>
    <row r="81" spans="4:16" s="3" customFormat="1">
      <c r="D81" s="4"/>
      <c r="E81" s="4"/>
      <c r="F81" s="4"/>
      <c r="P81" s="72"/>
    </row>
    <row r="82" spans="4:16" s="3" customFormat="1">
      <c r="D82" s="4"/>
      <c r="E82" s="4"/>
      <c r="F82" s="4"/>
      <c r="P82" s="72"/>
    </row>
    <row r="83" spans="4:16" s="3" customFormat="1">
      <c r="D83" s="4"/>
      <c r="E83" s="4"/>
      <c r="F83" s="4"/>
      <c r="P83" s="72"/>
    </row>
    <row r="84" spans="4:16" s="3" customFormat="1">
      <c r="D84" s="4"/>
      <c r="E84" s="4"/>
      <c r="F84" s="4"/>
      <c r="P84" s="72"/>
    </row>
    <row r="85" spans="4:16" s="3" customFormat="1">
      <c r="D85" s="4"/>
      <c r="E85" s="4"/>
      <c r="F85" s="4"/>
      <c r="P85" s="72"/>
    </row>
    <row r="86" spans="4:16" s="3" customFormat="1">
      <c r="D86" s="4"/>
      <c r="E86" s="4"/>
      <c r="F86" s="4"/>
      <c r="P86" s="72"/>
    </row>
    <row r="87" spans="4:16" s="3" customFormat="1">
      <c r="D87" s="4"/>
      <c r="E87" s="4"/>
      <c r="F87" s="4"/>
      <c r="P87" s="72"/>
    </row>
    <row r="88" spans="4:16" s="3" customFormat="1">
      <c r="D88" s="4"/>
      <c r="E88" s="4"/>
      <c r="F88" s="4"/>
      <c r="P88" s="72"/>
    </row>
    <row r="89" spans="4:16" s="3" customFormat="1">
      <c r="D89" s="4"/>
      <c r="E89" s="4"/>
      <c r="F89" s="4"/>
      <c r="P89" s="72"/>
    </row>
    <row r="90" spans="4:16" s="3" customFormat="1">
      <c r="D90" s="4"/>
      <c r="E90" s="4"/>
      <c r="F90" s="4"/>
      <c r="P90" s="72"/>
    </row>
    <row r="91" spans="4:16" s="3" customFormat="1">
      <c r="D91" s="4"/>
      <c r="E91" s="4"/>
      <c r="F91" s="4"/>
      <c r="P91" s="72"/>
    </row>
    <row r="92" spans="4:16" s="3" customFormat="1">
      <c r="D92" s="4"/>
      <c r="E92" s="4"/>
      <c r="F92" s="4"/>
      <c r="P92" s="72"/>
    </row>
    <row r="93" spans="4:16" s="3" customFormat="1">
      <c r="D93" s="4"/>
      <c r="E93" s="4"/>
      <c r="F93" s="4"/>
      <c r="P93" s="72"/>
    </row>
    <row r="94" spans="4:16" s="3" customFormat="1">
      <c r="D94" s="4"/>
      <c r="E94" s="4"/>
      <c r="F94" s="4"/>
      <c r="P94" s="72"/>
    </row>
    <row r="95" spans="4:16" s="3" customFormat="1">
      <c r="D95" s="4"/>
      <c r="E95" s="4"/>
      <c r="F95" s="4"/>
      <c r="P95" s="72"/>
    </row>
    <row r="96" spans="4:16" s="3" customFormat="1">
      <c r="D96" s="4"/>
      <c r="E96" s="4"/>
      <c r="F96" s="4"/>
      <c r="P96" s="72"/>
    </row>
    <row r="97" spans="4:16" s="3" customFormat="1">
      <c r="D97" s="4"/>
      <c r="E97" s="4"/>
      <c r="F97" s="4"/>
      <c r="P97" s="72"/>
    </row>
    <row r="98" spans="4:16" s="3" customFormat="1">
      <c r="D98" s="4"/>
      <c r="E98" s="4"/>
      <c r="F98" s="4"/>
      <c r="P98" s="72"/>
    </row>
    <row r="99" spans="4:16" s="3" customFormat="1">
      <c r="D99" s="4"/>
      <c r="E99" s="4"/>
      <c r="F99" s="4"/>
      <c r="P99" s="72"/>
    </row>
    <row r="100" spans="4:16" s="3" customFormat="1">
      <c r="D100" s="4"/>
      <c r="E100" s="4"/>
      <c r="F100" s="4"/>
      <c r="P100" s="72"/>
    </row>
    <row r="101" spans="4:16" s="3" customFormat="1">
      <c r="D101" s="4"/>
      <c r="E101" s="4"/>
      <c r="F101" s="4"/>
      <c r="P101" s="72"/>
    </row>
    <row r="102" spans="4:16" s="3" customFormat="1">
      <c r="D102" s="4"/>
      <c r="E102" s="4"/>
      <c r="F102" s="4"/>
      <c r="P102" s="72"/>
    </row>
    <row r="103" spans="4:16" s="3" customFormat="1">
      <c r="D103" s="4"/>
      <c r="E103" s="4"/>
      <c r="F103" s="4"/>
      <c r="P103" s="72"/>
    </row>
    <row r="104" spans="4:16" s="3" customFormat="1">
      <c r="D104" s="4"/>
      <c r="E104" s="4"/>
      <c r="F104" s="4"/>
      <c r="P104" s="72"/>
    </row>
    <row r="105" spans="4:16" s="3" customFormat="1">
      <c r="D105" s="4"/>
      <c r="E105" s="4"/>
      <c r="F105" s="4"/>
      <c r="P105" s="72"/>
    </row>
    <row r="106" spans="4:16" s="3" customFormat="1">
      <c r="D106" s="4"/>
      <c r="E106" s="4"/>
      <c r="F106" s="4"/>
      <c r="P106" s="72"/>
    </row>
    <row r="107" spans="4:16" s="3" customFormat="1">
      <c r="D107" s="4"/>
      <c r="E107" s="4"/>
      <c r="F107" s="4"/>
      <c r="P107" s="72"/>
    </row>
    <row r="108" spans="4:16" s="3" customFormat="1">
      <c r="D108" s="4"/>
      <c r="E108" s="4"/>
      <c r="F108" s="4"/>
      <c r="P108" s="72"/>
    </row>
    <row r="109" spans="4:16" s="3" customFormat="1">
      <c r="D109" s="4"/>
      <c r="E109" s="4"/>
      <c r="F109" s="4"/>
      <c r="P109" s="72"/>
    </row>
    <row r="110" spans="4:16" s="3" customFormat="1">
      <c r="D110" s="4"/>
      <c r="E110" s="4"/>
      <c r="F110" s="4"/>
      <c r="P110" s="72"/>
    </row>
    <row r="111" spans="4:16" s="3" customFormat="1">
      <c r="D111" s="4"/>
      <c r="E111" s="4"/>
      <c r="F111" s="4"/>
      <c r="P111" s="72"/>
    </row>
    <row r="112" spans="4:16" s="3" customFormat="1">
      <c r="D112" s="4"/>
      <c r="E112" s="4"/>
      <c r="F112" s="4"/>
      <c r="P112" s="72"/>
    </row>
    <row r="113" spans="4:16" s="3" customFormat="1">
      <c r="D113" s="4"/>
      <c r="E113" s="4"/>
      <c r="F113" s="4"/>
      <c r="P113" s="72"/>
    </row>
    <row r="114" spans="4:16" s="3" customFormat="1">
      <c r="D114" s="4"/>
      <c r="E114" s="4"/>
      <c r="F114" s="4"/>
      <c r="P114" s="72"/>
    </row>
    <row r="115" spans="4:16" s="3" customFormat="1">
      <c r="D115" s="4"/>
      <c r="E115" s="4"/>
      <c r="F115" s="4"/>
      <c r="P115" s="72"/>
    </row>
    <row r="116" spans="4:16" s="3" customFormat="1">
      <c r="D116" s="4"/>
      <c r="E116" s="4"/>
      <c r="F116" s="4"/>
      <c r="P116" s="72"/>
    </row>
    <row r="117" spans="4:16" s="3" customFormat="1">
      <c r="D117" s="4"/>
      <c r="E117" s="4"/>
      <c r="F117" s="4"/>
      <c r="P117" s="72"/>
    </row>
    <row r="118" spans="4:16" s="3" customFormat="1">
      <c r="D118" s="4"/>
      <c r="E118" s="4"/>
      <c r="F118" s="4"/>
      <c r="P118" s="72"/>
    </row>
    <row r="119" spans="4:16" s="3" customFormat="1">
      <c r="D119" s="4"/>
      <c r="E119" s="4"/>
      <c r="F119" s="4"/>
      <c r="P119" s="72"/>
    </row>
    <row r="120" spans="4:16" s="3" customFormat="1">
      <c r="D120" s="4"/>
      <c r="E120" s="4"/>
      <c r="F120" s="4"/>
      <c r="P120" s="72"/>
    </row>
    <row r="121" spans="4:16" s="3" customFormat="1">
      <c r="D121" s="4"/>
      <c r="E121" s="4"/>
      <c r="F121" s="4"/>
      <c r="P121" s="72"/>
    </row>
    <row r="122" spans="4:16" s="3" customFormat="1">
      <c r="D122" s="4"/>
      <c r="E122" s="4"/>
      <c r="F122" s="4"/>
      <c r="P122" s="72"/>
    </row>
    <row r="123" spans="4:16" s="3" customFormat="1">
      <c r="D123" s="4"/>
      <c r="E123" s="4"/>
      <c r="F123" s="4"/>
      <c r="P123" s="72"/>
    </row>
    <row r="124" spans="4:16" s="3" customFormat="1">
      <c r="D124" s="4"/>
      <c r="E124" s="4"/>
      <c r="F124" s="4"/>
      <c r="P124" s="72"/>
    </row>
    <row r="125" spans="4:16" s="3" customFormat="1">
      <c r="D125" s="4"/>
      <c r="E125" s="4"/>
      <c r="F125" s="4"/>
      <c r="P125" s="72"/>
    </row>
    <row r="126" spans="4:16" s="3" customFormat="1">
      <c r="D126" s="4"/>
      <c r="E126" s="4"/>
      <c r="F126" s="4"/>
      <c r="P126" s="72"/>
    </row>
    <row r="127" spans="4:16" s="3" customFormat="1">
      <c r="D127" s="4"/>
      <c r="E127" s="4"/>
      <c r="F127" s="4"/>
      <c r="P127" s="72"/>
    </row>
    <row r="128" spans="4:16" s="3" customFormat="1">
      <c r="D128" s="4"/>
      <c r="E128" s="4"/>
      <c r="F128" s="4"/>
      <c r="P128" s="72"/>
    </row>
    <row r="129" spans="4:16" s="3" customFormat="1">
      <c r="D129" s="4"/>
      <c r="E129" s="4"/>
      <c r="F129" s="4"/>
      <c r="P129" s="72"/>
    </row>
    <row r="130" spans="4:16" s="3" customFormat="1">
      <c r="D130" s="4"/>
      <c r="E130" s="4"/>
      <c r="F130" s="4"/>
      <c r="P130" s="72"/>
    </row>
    <row r="131" spans="4:16" s="3" customFormat="1">
      <c r="D131" s="4"/>
      <c r="E131" s="4"/>
      <c r="F131" s="4"/>
      <c r="P131" s="72"/>
    </row>
    <row r="132" spans="4:16" s="3" customFormat="1">
      <c r="D132" s="4"/>
      <c r="E132" s="4"/>
      <c r="F132" s="4"/>
      <c r="P132" s="72"/>
    </row>
    <row r="133" spans="4:16" s="3" customFormat="1">
      <c r="D133" s="4"/>
      <c r="E133" s="4"/>
      <c r="F133" s="4"/>
      <c r="P133" s="72"/>
    </row>
    <row r="134" spans="4:16" s="3" customFormat="1">
      <c r="D134" s="4"/>
      <c r="E134" s="4"/>
      <c r="F134" s="4"/>
      <c r="P134" s="72"/>
    </row>
    <row r="135" spans="4:16" s="3" customFormat="1">
      <c r="D135" s="4"/>
      <c r="E135" s="4"/>
      <c r="F135" s="4"/>
      <c r="P135" s="72"/>
    </row>
    <row r="136" spans="4:16" s="3" customFormat="1">
      <c r="D136" s="4"/>
      <c r="E136" s="4"/>
      <c r="F136" s="4"/>
      <c r="P136" s="72"/>
    </row>
    <row r="137" spans="4:16" s="3" customFormat="1">
      <c r="D137" s="4"/>
      <c r="E137" s="4"/>
      <c r="F137" s="4"/>
      <c r="P137" s="72"/>
    </row>
    <row r="138" spans="4:16" s="3" customFormat="1">
      <c r="D138" s="4"/>
      <c r="E138" s="4"/>
      <c r="F138" s="4"/>
      <c r="P138" s="72"/>
    </row>
    <row r="139" spans="4:16" s="3" customFormat="1">
      <c r="D139" s="4"/>
      <c r="E139" s="4"/>
      <c r="F139" s="4"/>
      <c r="P139" s="72"/>
    </row>
    <row r="140" spans="4:16" s="3" customFormat="1">
      <c r="D140" s="4"/>
      <c r="E140" s="4"/>
      <c r="F140" s="4"/>
      <c r="P140" s="72"/>
    </row>
    <row r="141" spans="4:16" s="3" customFormat="1">
      <c r="D141" s="4"/>
      <c r="E141" s="4"/>
      <c r="F141" s="4"/>
      <c r="P141" s="72"/>
    </row>
    <row r="142" spans="4:16" s="3" customFormat="1">
      <c r="D142" s="4"/>
      <c r="E142" s="4"/>
      <c r="F142" s="4"/>
      <c r="P142" s="72"/>
    </row>
    <row r="143" spans="4:16" s="3" customFormat="1">
      <c r="D143" s="4"/>
      <c r="E143" s="4"/>
      <c r="F143" s="4"/>
      <c r="P143" s="72"/>
    </row>
    <row r="144" spans="4:16" s="3" customFormat="1">
      <c r="D144" s="4"/>
      <c r="E144" s="4"/>
      <c r="F144" s="4"/>
      <c r="P144" s="72"/>
    </row>
    <row r="145" spans="4:16" s="3" customFormat="1">
      <c r="D145" s="4"/>
      <c r="E145" s="4"/>
      <c r="F145" s="4"/>
      <c r="P145" s="72"/>
    </row>
    <row r="146" spans="4:16" s="3" customFormat="1">
      <c r="D146" s="4"/>
      <c r="E146" s="4"/>
      <c r="F146" s="4"/>
      <c r="P146" s="72"/>
    </row>
    <row r="147" spans="4:16" s="3" customFormat="1">
      <c r="D147" s="4"/>
      <c r="E147" s="4"/>
      <c r="F147" s="4"/>
      <c r="P147" s="72"/>
    </row>
  </sheetData>
  <mergeCells count="6">
    <mergeCell ref="Q33:CX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 M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2023-09-11T07:22:58Z</cp:lastPrinted>
  <dcterms:created xsi:type="dcterms:W3CDTF">2015-03-12T08:53:45Z</dcterms:created>
  <dcterms:modified xsi:type="dcterms:W3CDTF">2023-12-20T14:11:37Z</dcterms:modified>
</cp:coreProperties>
</file>