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RAPORTET SHPENZIME- TE HYRA 2022\"/>
    </mc:Choice>
  </mc:AlternateContent>
  <bookViews>
    <workbookView xWindow="0" yWindow="180" windowWidth="765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49" i="6" l="1"/>
  <c r="D47" i="6"/>
  <c r="C47" i="12"/>
  <c r="C46" i="12"/>
  <c r="M55" i="12"/>
  <c r="N55" i="12"/>
  <c r="M29" i="12"/>
  <c r="D46" i="6" l="1"/>
  <c r="D48" i="6"/>
  <c r="D50" i="6"/>
  <c r="D51" i="6"/>
  <c r="D52" i="6"/>
  <c r="D53" i="6"/>
  <c r="D54" i="6"/>
  <c r="D55" i="6"/>
  <c r="D56" i="6"/>
  <c r="D45" i="6"/>
  <c r="D42" i="6"/>
  <c r="K42" i="12" l="1"/>
  <c r="P55" i="12"/>
  <c r="O55" i="12"/>
  <c r="L55" i="12"/>
  <c r="K55" i="12"/>
  <c r="J55" i="12"/>
  <c r="I55" i="12"/>
  <c r="H55" i="12"/>
  <c r="G55" i="12"/>
  <c r="F55" i="12"/>
  <c r="E55" i="12"/>
  <c r="D55" i="12"/>
  <c r="B55" i="12"/>
  <c r="C54" i="12"/>
  <c r="B54" i="12"/>
  <c r="C53" i="12"/>
  <c r="B53" i="12"/>
  <c r="C52" i="12"/>
  <c r="B52" i="12"/>
  <c r="C51" i="12"/>
  <c r="B51" i="12"/>
  <c r="C50" i="12"/>
  <c r="B50" i="12"/>
  <c r="C49" i="12"/>
  <c r="B49" i="12"/>
  <c r="B48" i="12"/>
  <c r="B47" i="12"/>
  <c r="B46" i="12"/>
  <c r="C45" i="12"/>
  <c r="B45" i="12"/>
  <c r="C44" i="12"/>
  <c r="B44" i="12"/>
  <c r="C43" i="12"/>
  <c r="B43" i="12"/>
  <c r="N57" i="6"/>
  <c r="B57" i="6"/>
  <c r="U56" i="6"/>
  <c r="B56" i="6"/>
  <c r="P55" i="6"/>
  <c r="J55" i="6"/>
  <c r="C55" i="6"/>
  <c r="B55" i="6"/>
  <c r="P54" i="6"/>
  <c r="J54" i="6"/>
  <c r="C54" i="6"/>
  <c r="B54" i="6"/>
  <c r="P53" i="6"/>
  <c r="J53" i="6"/>
  <c r="C53" i="6"/>
  <c r="B53" i="6"/>
  <c r="P52" i="6"/>
  <c r="J52" i="6"/>
  <c r="C52" i="6"/>
  <c r="B52" i="6"/>
  <c r="P51" i="6"/>
  <c r="J51" i="6"/>
  <c r="C51" i="6"/>
  <c r="B51" i="6"/>
  <c r="P50" i="6"/>
  <c r="J50" i="6"/>
  <c r="C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U57" i="6" s="1"/>
  <c r="J45" i="6"/>
  <c r="B45" i="6"/>
  <c r="C47" i="6" l="1"/>
  <c r="C46" i="6"/>
  <c r="C55" i="12"/>
  <c r="C48" i="6"/>
  <c r="C49" i="6"/>
  <c r="C40" i="12"/>
  <c r="Q57" i="6" l="1"/>
  <c r="P56" i="6"/>
  <c r="O57" i="6" s="1"/>
  <c r="M57" i="6"/>
  <c r="T57" i="6"/>
  <c r="C39" i="12"/>
  <c r="L57" i="6" l="1"/>
  <c r="S57" i="6"/>
  <c r="P42" i="12"/>
  <c r="O42" i="12"/>
  <c r="L42" i="12"/>
  <c r="I42" i="12"/>
  <c r="H42" i="12"/>
  <c r="G42" i="12"/>
  <c r="F42" i="12"/>
  <c r="E42" i="12"/>
  <c r="D42" i="12"/>
  <c r="R57" i="6" l="1"/>
  <c r="P45" i="6"/>
  <c r="K57" i="6"/>
  <c r="J56" i="6"/>
  <c r="C34" i="6"/>
  <c r="C33" i="6"/>
  <c r="C32" i="6"/>
  <c r="C36" i="6"/>
  <c r="D36" i="6"/>
  <c r="J36" i="6"/>
  <c r="P57" i="6" l="1"/>
  <c r="C45" i="6"/>
  <c r="J57" i="6"/>
  <c r="P36" i="6"/>
  <c r="I57" i="6" l="1"/>
  <c r="C24" i="6"/>
  <c r="H57" i="6" l="1"/>
  <c r="P35" i="6"/>
  <c r="P37" i="6"/>
  <c r="P39" i="6"/>
  <c r="P40" i="6"/>
  <c r="P41" i="6"/>
  <c r="P42" i="6"/>
  <c r="P43" i="6"/>
  <c r="P34" i="6"/>
  <c r="D29" i="12"/>
  <c r="G57" i="6" l="1"/>
  <c r="D34" i="6"/>
  <c r="F57" i="6" l="1"/>
  <c r="J33" i="6"/>
  <c r="P33" i="6"/>
  <c r="E57" i="6" l="1"/>
  <c r="D33" i="6"/>
  <c r="C56" i="6" l="1"/>
  <c r="C57" i="6" s="1"/>
  <c r="D57" i="6"/>
  <c r="C31" i="12"/>
  <c r="C30" i="12"/>
  <c r="C32" i="12" l="1"/>
  <c r="C33" i="12"/>
  <c r="C34" i="12"/>
  <c r="C35" i="12"/>
  <c r="C36" i="12"/>
  <c r="C37" i="12"/>
  <c r="C38" i="12"/>
  <c r="C41" i="12"/>
  <c r="C57" i="12" s="1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J43" i="6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C43" i="6" l="1"/>
  <c r="C44" i="6" s="1"/>
  <c r="D44" i="6"/>
  <c r="O44" i="6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P3" i="12"/>
  <c r="O3" i="12"/>
  <c r="C17" i="12"/>
  <c r="E44" i="6" l="1"/>
  <c r="J23" i="6"/>
  <c r="D20" i="6" l="1"/>
  <c r="D22" i="6"/>
  <c r="D23" i="6"/>
  <c r="D24" i="6"/>
  <c r="D25" i="6"/>
  <c r="D28" i="6"/>
  <c r="P29" i="12" l="1"/>
  <c r="O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J42" i="12" s="1"/>
  <c r="K16" i="12"/>
  <c r="L16" i="12"/>
  <c r="O16" i="12"/>
  <c r="P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<sst xmlns="http://schemas.openxmlformats.org/spreadsheetml/2006/main" count="984" uniqueCount="914">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</sst>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43" fontId="0" fillId="2" borderId="0" xfId="0" applyNumberFormat="1" applyFont="1" applyFill="1"/>
    <xf numFmtId="0" fontId="0" fillId="0" borderId="0" xfId="0" applyFont="1" applyFill="1"/>
    <xf numFmtId="43" fontId="0" fillId="2" borderId="28" xfId="1" applyFont="1" applyFill="1" applyBorder="1" applyAlignment="1"/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7"/>
  <sheetViews>
    <sheetView zoomScale="85" zoomScaleNormal="85" zoomScaleSheetLayoutView="80" workbookViewId="0">
      <pane xSplit="2" ySplit="5" topLeftCell="C27" activePane="bottomRight" state="frozen"/>
      <selection pane="topRight" activeCell="B1" sqref="B1"/>
      <selection pane="bottomLeft" activeCell="A6" sqref="A6"/>
      <selection pane="bottomRight" activeCell="O54" sqref="O54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7" t="s">
        <v>171</v>
      </c>
      <c r="B3" s="147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7"/>
      <c r="B4" s="147"/>
      <c r="C4" s="89"/>
      <c r="D4" s="143" t="str">
        <f>IF(L!$A$1=1,L!S4,IF(L!$A$1=2,L!S13,L!S23))</f>
        <v>Adminstrata</v>
      </c>
      <c r="E4" s="90"/>
      <c r="F4" s="85"/>
      <c r="G4" s="85"/>
      <c r="H4" s="85"/>
      <c r="I4" s="85"/>
      <c r="J4" s="144" t="str">
        <f>IF(L!$A$1=1,L!AD4,IF(L!$A$1=2,L!AD13,L!AD23))</f>
        <v>Arsimi</v>
      </c>
      <c r="K4" s="90"/>
      <c r="L4" s="85"/>
      <c r="M4" s="85"/>
      <c r="N4" s="85"/>
      <c r="O4" s="85"/>
      <c r="P4" s="143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7"/>
      <c r="B5" s="147"/>
      <c r="C5" s="99" t="str">
        <f>IF(L!$A$1=1,L!I4,IF(L!$A$1=2,L!I13,L!I23))</f>
        <v>Gjithsejt Pagesat</v>
      </c>
      <c r="D5" s="143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5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3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6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6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6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6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6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6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6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6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6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6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6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6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6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6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6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6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6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6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6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6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6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6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6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6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6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6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1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2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2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/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2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2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2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2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2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2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2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2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20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20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2"/>
      <c r="B43" s="91" t="str">
        <f>IF(L!$A$1=1,L!B216,IF(L!$A$1=2,L!C216,L!D216))</f>
        <v>2021 Dhjetor</v>
      </c>
      <c r="C43" s="120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20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20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1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20">
        <f>SUM(K45:O45)</f>
        <v>474633.67</v>
      </c>
      <c r="K45" s="118">
        <v>474633.67</v>
      </c>
      <c r="L45" s="118"/>
      <c r="M45" s="118"/>
      <c r="N45" s="118"/>
      <c r="O45" s="118"/>
      <c r="P45" s="120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2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20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20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2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20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/>
      <c r="O47" s="118">
        <v>10158.4</v>
      </c>
      <c r="P47" s="120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2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20">
        <f t="shared" si="35"/>
        <v>478233.71</v>
      </c>
      <c r="K48" s="118">
        <v>433488.69</v>
      </c>
      <c r="L48" s="118">
        <v>19177.21</v>
      </c>
      <c r="M48" s="118">
        <v>5155.38</v>
      </c>
      <c r="N48" s="118"/>
      <c r="O48" s="118">
        <v>20412.43</v>
      </c>
      <c r="P48" s="120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2"/>
      <c r="B49" s="91" t="str">
        <f>IF(L!$A$1=1,L!B222,IF(L!$A$1=2,L!C222,L!D222))</f>
        <v>2022 Maj</v>
      </c>
      <c r="C49" s="117">
        <f t="shared" si="31"/>
        <v>0</v>
      </c>
      <c r="D49" s="118">
        <f t="shared" si="33"/>
        <v>0</v>
      </c>
      <c r="E49" s="118"/>
      <c r="F49" s="118"/>
      <c r="G49" s="118"/>
      <c r="H49" s="118"/>
      <c r="I49" s="118"/>
      <c r="J49" s="120">
        <f>SUM(K49:O49)</f>
        <v>0</v>
      </c>
      <c r="K49" s="118"/>
      <c r="L49" s="118"/>
      <c r="M49" s="118"/>
      <c r="N49" s="118"/>
      <c r="O49" s="118"/>
      <c r="P49" s="120">
        <f t="shared" si="36"/>
        <v>0</v>
      </c>
      <c r="Q49" s="118"/>
      <c r="R49" s="118"/>
      <c r="S49" s="118"/>
      <c r="T49" s="118"/>
      <c r="U49" s="118"/>
    </row>
    <row r="50" spans="1:21">
      <c r="A50" s="142"/>
      <c r="B50" s="91" t="str">
        <f>IF(L!$A$1=1,L!B223,IF(L!$A$1=2,L!C223,L!D223))</f>
        <v>2022 Qershor</v>
      </c>
      <c r="C50" s="117">
        <f t="shared" si="31"/>
        <v>0</v>
      </c>
      <c r="D50" s="118">
        <f t="shared" si="33"/>
        <v>0</v>
      </c>
      <c r="E50" s="118"/>
      <c r="F50" s="118"/>
      <c r="G50" s="118"/>
      <c r="H50" s="118"/>
      <c r="I50" s="118"/>
      <c r="J50" s="120">
        <f>SUM(K50:O50)</f>
        <v>0</v>
      </c>
      <c r="K50" s="118"/>
      <c r="L50" s="118"/>
      <c r="M50" s="118"/>
      <c r="N50" s="118"/>
      <c r="O50" s="118"/>
      <c r="P50" s="120">
        <f t="shared" si="36"/>
        <v>0</v>
      </c>
      <c r="Q50" s="118"/>
      <c r="R50" s="118"/>
      <c r="S50" s="118"/>
      <c r="T50" s="118"/>
      <c r="U50" s="118"/>
    </row>
    <row r="51" spans="1:21">
      <c r="A51" s="142"/>
      <c r="B51" s="91" t="str">
        <f>IF(L!$A$1=1,L!B224,IF(L!$A$1=2,L!C224,L!D224))</f>
        <v>2022 Korrik</v>
      </c>
      <c r="C51" s="117">
        <f t="shared" si="31"/>
        <v>0</v>
      </c>
      <c r="D51" s="118">
        <f t="shared" si="33"/>
        <v>0</v>
      </c>
      <c r="E51" s="118"/>
      <c r="F51" s="118"/>
      <c r="G51" s="118"/>
      <c r="H51" s="118"/>
      <c r="I51" s="118"/>
      <c r="J51" s="120">
        <f t="shared" ref="J51:J56" si="37">SUM(K51:O51)</f>
        <v>0</v>
      </c>
      <c r="K51" s="118"/>
      <c r="L51" s="118"/>
      <c r="M51" s="118"/>
      <c r="N51" s="118"/>
      <c r="O51" s="118"/>
      <c r="P51" s="120">
        <f t="shared" si="36"/>
        <v>0</v>
      </c>
      <c r="Q51" s="118"/>
      <c r="R51" s="118"/>
      <c r="S51" s="118"/>
      <c r="T51" s="118"/>
      <c r="U51" s="118"/>
    </row>
    <row r="52" spans="1:21">
      <c r="A52" s="142"/>
      <c r="B52" s="91" t="str">
        <f>IF(L!$A$1=1,L!B225,IF(L!$A$1=2,L!C225,L!D225))</f>
        <v>2022 Gusht</v>
      </c>
      <c r="C52" s="117">
        <f t="shared" si="31"/>
        <v>0</v>
      </c>
      <c r="D52" s="118">
        <f t="shared" si="33"/>
        <v>0</v>
      </c>
      <c r="E52" s="118"/>
      <c r="F52" s="118"/>
      <c r="G52" s="118"/>
      <c r="H52" s="118"/>
      <c r="I52" s="118"/>
      <c r="J52" s="120">
        <f t="shared" si="37"/>
        <v>0</v>
      </c>
      <c r="K52" s="118"/>
      <c r="L52" s="118"/>
      <c r="M52" s="118"/>
      <c r="N52" s="118"/>
      <c r="O52" s="118"/>
      <c r="P52" s="120">
        <f t="shared" si="36"/>
        <v>0</v>
      </c>
      <c r="Q52" s="118"/>
      <c r="R52" s="118"/>
      <c r="S52" s="118"/>
      <c r="T52" s="118"/>
      <c r="U52" s="118"/>
    </row>
    <row r="53" spans="1:21">
      <c r="A53" s="142"/>
      <c r="B53" s="91" t="str">
        <f>IF(L!$A$1=1,L!B226,IF(L!$A$1=2,L!C226,L!D226))</f>
        <v>2022 Shtator</v>
      </c>
      <c r="C53" s="117">
        <f t="shared" si="31"/>
        <v>0</v>
      </c>
      <c r="D53" s="118">
        <f t="shared" si="33"/>
        <v>0</v>
      </c>
      <c r="E53" s="118"/>
      <c r="F53" s="118"/>
      <c r="G53" s="118"/>
      <c r="H53" s="118"/>
      <c r="I53" s="118"/>
      <c r="J53" s="120">
        <f t="shared" si="37"/>
        <v>0</v>
      </c>
      <c r="K53" s="118"/>
      <c r="L53" s="118"/>
      <c r="M53" s="118"/>
      <c r="N53" s="118"/>
      <c r="O53" s="118"/>
      <c r="P53" s="120">
        <f t="shared" si="36"/>
        <v>0</v>
      </c>
      <c r="Q53" s="118"/>
      <c r="R53" s="118"/>
      <c r="S53" s="118"/>
      <c r="T53" s="118"/>
      <c r="U53" s="118"/>
    </row>
    <row r="54" spans="1:21">
      <c r="A54" s="142"/>
      <c r="B54" s="91" t="str">
        <f>IF(L!$A$1=1,L!B227,IF(L!$A$1=2,L!C227,L!D227))</f>
        <v>2022 Tetor</v>
      </c>
      <c r="C54" s="117">
        <f t="shared" si="31"/>
        <v>0</v>
      </c>
      <c r="D54" s="118">
        <f t="shared" si="33"/>
        <v>0</v>
      </c>
      <c r="E54" s="118"/>
      <c r="F54" s="118"/>
      <c r="G54" s="118"/>
      <c r="H54" s="118"/>
      <c r="I54" s="118"/>
      <c r="J54" s="120">
        <f t="shared" si="37"/>
        <v>0</v>
      </c>
      <c r="K54" s="118"/>
      <c r="L54" s="118"/>
      <c r="M54" s="118"/>
      <c r="N54" s="118"/>
      <c r="O54" s="118"/>
      <c r="P54" s="120">
        <f t="shared" si="36"/>
        <v>0</v>
      </c>
      <c r="Q54" s="118"/>
      <c r="R54" s="118"/>
      <c r="S54" s="118"/>
      <c r="T54" s="118"/>
      <c r="U54" s="118"/>
    </row>
    <row r="55" spans="1:21">
      <c r="A55" s="142"/>
      <c r="B55" s="91" t="str">
        <f>IF(L!$A$1=1,L!B228,IF(L!$A$1=2,L!C228,L!D228))</f>
        <v xml:space="preserve">2022 Nëntor </v>
      </c>
      <c r="C55" s="117">
        <f>D55+J55+P55</f>
        <v>0</v>
      </c>
      <c r="D55" s="118">
        <f t="shared" si="33"/>
        <v>0</v>
      </c>
      <c r="E55" s="118"/>
      <c r="F55" s="118"/>
      <c r="G55" s="118"/>
      <c r="H55" s="118"/>
      <c r="I55" s="118"/>
      <c r="J55" s="120">
        <f t="shared" si="37"/>
        <v>0</v>
      </c>
      <c r="K55" s="118"/>
      <c r="L55" s="118"/>
      <c r="M55" s="118"/>
      <c r="N55" s="118"/>
      <c r="O55" s="118"/>
      <c r="P55" s="120">
        <f t="shared" si="36"/>
        <v>0</v>
      </c>
      <c r="Q55" s="118"/>
      <c r="R55" s="118"/>
      <c r="S55" s="118"/>
      <c r="T55" s="118"/>
      <c r="U55" s="118"/>
    </row>
    <row r="56" spans="1:21">
      <c r="A56" s="142"/>
      <c r="B56" s="91" t="str">
        <f>IF(L!$A$1=1,L!B229,IF(L!$A$1=2,L!C229,L!D229))</f>
        <v>2022 Dhjetor</v>
      </c>
      <c r="C56" s="117">
        <f t="shared" ref="C56" si="38">D56+J56+P56</f>
        <v>0</v>
      </c>
      <c r="D56" s="118">
        <f t="shared" si="33"/>
        <v>0</v>
      </c>
      <c r="E56" s="119"/>
      <c r="F56" s="119"/>
      <c r="G56" s="119"/>
      <c r="H56" s="119"/>
      <c r="I56" s="119"/>
      <c r="J56" s="117">
        <f t="shared" si="37"/>
        <v>0</v>
      </c>
      <c r="K56" s="119"/>
      <c r="L56" s="119"/>
      <c r="M56" s="119"/>
      <c r="N56" s="118"/>
      <c r="O56" s="119"/>
      <c r="P56" s="120">
        <f t="shared" si="36"/>
        <v>0</v>
      </c>
      <c r="Q56" s="119"/>
      <c r="R56" s="119"/>
      <c r="S56" s="119"/>
      <c r="T56" s="119"/>
      <c r="U56" s="119">
        <f t="shared" ref="U56" si="39">V56+AB56+AH56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4865305.88</v>
      </c>
      <c r="D57" s="117">
        <f t="shared" ref="D57:U57" si="40">SUM(D45:D56)</f>
        <v>1878034.2399999998</v>
      </c>
      <c r="E57" s="117">
        <f t="shared" si="40"/>
        <v>351501.71</v>
      </c>
      <c r="F57" s="117">
        <f t="shared" si="40"/>
        <v>233644.07</v>
      </c>
      <c r="G57" s="117">
        <f t="shared" si="40"/>
        <v>48755.81</v>
      </c>
      <c r="H57" s="117">
        <f t="shared" si="40"/>
        <v>15371.49</v>
      </c>
      <c r="I57" s="117">
        <f t="shared" si="40"/>
        <v>1228761.1599999999</v>
      </c>
      <c r="J57" s="117">
        <f t="shared" si="40"/>
        <v>2137977.58</v>
      </c>
      <c r="K57" s="117">
        <f t="shared" si="40"/>
        <v>1798121.19</v>
      </c>
      <c r="L57" s="117">
        <f t="shared" si="40"/>
        <v>60347.75</v>
      </c>
      <c r="M57" s="117">
        <f t="shared" si="40"/>
        <v>24115.350000000002</v>
      </c>
      <c r="N57" s="117">
        <f t="shared" si="40"/>
        <v>0</v>
      </c>
      <c r="O57" s="117">
        <f t="shared" si="40"/>
        <v>255393.28999999998</v>
      </c>
      <c r="P57" s="117">
        <f t="shared" si="40"/>
        <v>849294.06</v>
      </c>
      <c r="Q57" s="117">
        <f t="shared" si="40"/>
        <v>432214.22000000003</v>
      </c>
      <c r="R57" s="117">
        <f t="shared" si="40"/>
        <v>161443.43</v>
      </c>
      <c r="S57" s="117">
        <f t="shared" si="40"/>
        <v>19000</v>
      </c>
      <c r="T57" s="117">
        <f t="shared" si="40"/>
        <v>30900</v>
      </c>
      <c r="U57" s="117">
        <f t="shared" si="40"/>
        <v>205736.41</v>
      </c>
    </row>
  </sheetData>
  <sheetProtection deleteColumns="0" deleteRows="0" selectLockedCells="1" pivotTables="0" selectUnlockedCells="1"/>
  <mergeCells count="9"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O34 Q34:R34 P35:P43 J18 D4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147"/>
  <sheetViews>
    <sheetView tabSelected="1" zoomScale="70" zoomScaleNormal="70" zoomScaleSheetLayoutView="70" workbookViewId="0">
      <pane xSplit="2" ySplit="3" topLeftCell="C25" activePane="bottomRight" state="frozen"/>
      <selection pane="topRight" activeCell="C1" sqref="C1"/>
      <selection pane="bottomLeft" activeCell="A9" sqref="A9"/>
      <selection pane="bottomRight" activeCell="L51" sqref="L51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912</v>
      </c>
      <c r="N3" s="103" t="s">
        <v>913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customHeight="1">
      <c r="A4" s="148">
        <v>2019</v>
      </c>
      <c r="B4" s="97" t="str">
        <f>IF(L!$A$1=1,L!B179,IF(L!$A$1=2,L!C179,L!D179))</f>
        <v>2019 Janar</v>
      </c>
      <c r="C4" s="121">
        <f>SUM(D4:P4)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40"/>
      <c r="N4" s="140"/>
      <c r="O4" s="123">
        <v>1870</v>
      </c>
      <c r="P4" s="123">
        <v>10566</v>
      </c>
    </row>
    <row r="5" spans="1:16" s="3" customFormat="1" ht="21.95" customHeight="1">
      <c r="A5" s="148"/>
      <c r="B5" s="97" t="str">
        <f>IF(L!$A$1=1,L!B180,IF(L!$A$1=2,L!C180,L!D180))</f>
        <v>2019 Shkurt</v>
      </c>
      <c r="C5" s="121">
        <f t="shared" ref="C5:C15" si="0">SUM(D5:P5)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40"/>
      <c r="N5" s="140"/>
      <c r="O5" s="123">
        <v>1342.7</v>
      </c>
      <c r="P5" s="123">
        <v>13285</v>
      </c>
    </row>
    <row r="6" spans="1:16" s="3" customFormat="1" ht="21.95" customHeight="1">
      <c r="A6" s="148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40"/>
      <c r="N6" s="140"/>
      <c r="O6" s="123">
        <v>1797.3</v>
      </c>
      <c r="P6" s="123">
        <v>10115</v>
      </c>
    </row>
    <row r="7" spans="1:16" s="3" customFormat="1" ht="21.95" customHeight="1">
      <c r="A7" s="148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40"/>
      <c r="N7" s="140"/>
      <c r="O7" s="123">
        <v>1915</v>
      </c>
      <c r="P7" s="123">
        <v>13920</v>
      </c>
    </row>
    <row r="8" spans="1:16" s="3" customFormat="1" ht="21.95" customHeight="1">
      <c r="A8" s="148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2">
        <v>2465.5</v>
      </c>
      <c r="K8" s="122">
        <v>1290</v>
      </c>
      <c r="L8" s="123">
        <v>26317.08</v>
      </c>
      <c r="M8" s="140"/>
      <c r="N8" s="140"/>
      <c r="O8" s="123">
        <v>3195</v>
      </c>
      <c r="P8" s="123">
        <v>13956</v>
      </c>
    </row>
    <row r="9" spans="1:16" s="3" customFormat="1" ht="21.95" customHeight="1">
      <c r="A9" s="148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2">
        <v>4085.5</v>
      </c>
      <c r="K9" s="122">
        <v>1290</v>
      </c>
      <c r="L9" s="123">
        <v>27526.15</v>
      </c>
      <c r="M9" s="140"/>
      <c r="N9" s="140"/>
      <c r="O9" s="123">
        <v>730</v>
      </c>
      <c r="P9" s="123">
        <v>10736</v>
      </c>
    </row>
    <row r="10" spans="1:16" s="3" customFormat="1" ht="21.95" customHeight="1">
      <c r="A10" s="148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40"/>
      <c r="N10" s="140"/>
      <c r="O10" s="123">
        <v>2555</v>
      </c>
      <c r="P10" s="123">
        <v>17625</v>
      </c>
    </row>
    <row r="11" spans="1:16" s="3" customFormat="1" ht="21.95" customHeight="1">
      <c r="A11" s="148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40"/>
      <c r="N11" s="140"/>
      <c r="O11" s="123">
        <v>1540</v>
      </c>
      <c r="P11" s="123">
        <v>22063</v>
      </c>
    </row>
    <row r="12" spans="1:16" s="3" customFormat="1" ht="21.95" customHeight="1">
      <c r="A12" s="148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40"/>
      <c r="N12" s="140"/>
      <c r="O12" s="123">
        <v>1070</v>
      </c>
      <c r="P12" s="123">
        <v>16845</v>
      </c>
    </row>
    <row r="13" spans="1:16" s="3" customFormat="1" ht="21.95" customHeight="1">
      <c r="A13" s="148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40"/>
      <c r="N13" s="140"/>
      <c r="O13" s="123">
        <v>1965</v>
      </c>
      <c r="P13" s="123">
        <v>18901</v>
      </c>
    </row>
    <row r="14" spans="1:16" s="3" customFormat="1" ht="21.95" customHeight="1">
      <c r="A14" s="148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40"/>
      <c r="N14" s="140"/>
      <c r="O14" s="123">
        <v>295</v>
      </c>
      <c r="P14" s="123">
        <v>16286</v>
      </c>
    </row>
    <row r="15" spans="1:16" s="3" customFormat="1" ht="21.95" customHeight="1">
      <c r="A15" s="148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40"/>
      <c r="N15" s="140"/>
      <c r="O15" s="123">
        <v>479</v>
      </c>
      <c r="P15" s="123">
        <v>21890.5</v>
      </c>
    </row>
    <row r="16" spans="1:16" s="3" customFormat="1" ht="21.95" customHeight="1">
      <c r="A16" s="148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P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/>
      <c r="N16" s="124"/>
      <c r="O16" s="124">
        <f t="shared" si="1"/>
        <v>18754</v>
      </c>
      <c r="P16" s="124">
        <f t="shared" si="1"/>
        <v>186188.5</v>
      </c>
    </row>
    <row r="17" spans="1:17" s="3" customFormat="1" ht="20.100000000000001" customHeight="1">
      <c r="A17" s="148">
        <v>2020</v>
      </c>
      <c r="B17" s="97" t="str">
        <f>IF(L!$A$1=1,L!B192,IF(L!$A$1=2,L!C192,L!D192))</f>
        <v>2020 Janar</v>
      </c>
      <c r="C17" s="121">
        <f>SUM(D17:P17)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40"/>
      <c r="N17" s="140"/>
      <c r="O17" s="123">
        <v>20</v>
      </c>
      <c r="P17" s="123">
        <v>20595</v>
      </c>
    </row>
    <row r="18" spans="1:17" s="3" customFormat="1" ht="20.100000000000001" customHeight="1">
      <c r="A18" s="148"/>
      <c r="B18" s="97" t="str">
        <f>IF(L!$A$1=1,L!B193,IF(L!$A$1=2,L!C193,L!D193))</f>
        <v>2020 Shkurt</v>
      </c>
      <c r="C18" s="121">
        <f t="shared" ref="C18:C28" si="2">SUM(D18:P18)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40"/>
      <c r="N18" s="140"/>
      <c r="O18" s="123">
        <v>40</v>
      </c>
      <c r="P18" s="123">
        <v>18945</v>
      </c>
    </row>
    <row r="19" spans="1:17" s="3" customFormat="1" ht="18.75" customHeight="1">
      <c r="A19" s="148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40">
        <v>0</v>
      </c>
      <c r="N19" s="140"/>
      <c r="O19" s="123">
        <v>280</v>
      </c>
      <c r="P19" s="123">
        <v>12216</v>
      </c>
    </row>
    <row r="20" spans="1:17" s="3" customFormat="1" ht="20.100000000000001" customHeight="1">
      <c r="A20" s="148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40">
        <v>0</v>
      </c>
      <c r="N20" s="140"/>
      <c r="O20" s="123">
        <v>0</v>
      </c>
      <c r="P20" s="123">
        <v>1610</v>
      </c>
    </row>
    <row r="21" spans="1:17" s="3" customFormat="1" ht="20.100000000000001" customHeight="1">
      <c r="A21" s="148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2">
        <v>676</v>
      </c>
      <c r="K21" s="122">
        <v>0</v>
      </c>
      <c r="L21" s="123">
        <v>4661.87</v>
      </c>
      <c r="M21" s="140">
        <v>0</v>
      </c>
      <c r="N21" s="140"/>
      <c r="O21" s="123">
        <v>0</v>
      </c>
      <c r="P21" s="123">
        <v>5465</v>
      </c>
    </row>
    <row r="22" spans="1:17" s="3" customFormat="1" ht="20.100000000000001" customHeight="1">
      <c r="A22" s="148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2">
        <v>0</v>
      </c>
      <c r="K22" s="122">
        <v>0</v>
      </c>
      <c r="L22" s="123">
        <v>43443.9</v>
      </c>
      <c r="M22" s="140">
        <v>0</v>
      </c>
      <c r="N22" s="140"/>
      <c r="O22" s="123">
        <v>270</v>
      </c>
      <c r="P22" s="123">
        <v>14405</v>
      </c>
    </row>
    <row r="23" spans="1:17" s="3" customFormat="1" ht="20.100000000000001" customHeight="1">
      <c r="A23" s="148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40">
        <v>0</v>
      </c>
      <c r="N23" s="140"/>
      <c r="O23" s="123">
        <v>140</v>
      </c>
      <c r="P23" s="123">
        <v>20510</v>
      </c>
    </row>
    <row r="24" spans="1:17" s="3" customFormat="1" ht="20.100000000000001" customHeight="1">
      <c r="A24" s="148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40">
        <v>0</v>
      </c>
      <c r="N24" s="140"/>
      <c r="O24" s="123">
        <v>90</v>
      </c>
      <c r="P24" s="123">
        <v>21697.5</v>
      </c>
    </row>
    <row r="25" spans="1:17" s="3" customFormat="1" ht="20.100000000000001" customHeight="1">
      <c r="A25" s="148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40">
        <v>0</v>
      </c>
      <c r="N25" s="140"/>
      <c r="O25" s="123">
        <v>831</v>
      </c>
      <c r="P25" s="123">
        <v>24864.5</v>
      </c>
    </row>
    <row r="26" spans="1:17" s="3" customFormat="1" ht="20.100000000000001" customHeight="1">
      <c r="A26" s="148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40">
        <v>0</v>
      </c>
      <c r="N26" s="140"/>
      <c r="O26" s="123">
        <v>941.1</v>
      </c>
      <c r="P26" s="123">
        <v>22627.5</v>
      </c>
    </row>
    <row r="27" spans="1:17" s="3" customFormat="1" ht="20.100000000000001" customHeight="1">
      <c r="A27" s="148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40">
        <v>0</v>
      </c>
      <c r="N27" s="140"/>
      <c r="O27" s="123">
        <v>1100</v>
      </c>
      <c r="P27" s="123">
        <v>22044</v>
      </c>
    </row>
    <row r="28" spans="1:17" s="3" customFormat="1" ht="20.100000000000001" customHeight="1">
      <c r="A28" s="148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40">
        <v>0</v>
      </c>
      <c r="N28" s="140"/>
      <c r="O28" s="123">
        <v>1650</v>
      </c>
      <c r="P28" s="123">
        <v>22386</v>
      </c>
    </row>
    <row r="29" spans="1:17" s="3" customFormat="1" ht="20.100000000000001" customHeight="1">
      <c r="A29" s="148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P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0</v>
      </c>
      <c r="N29" s="124"/>
      <c r="O29" s="124">
        <f t="shared" si="3"/>
        <v>5362.1</v>
      </c>
      <c r="P29" s="124">
        <f t="shared" si="3"/>
        <v>207365.5</v>
      </c>
      <c r="Q29" s="113"/>
    </row>
    <row r="30" spans="1:17" s="3" customFormat="1" ht="18.75" customHeight="1">
      <c r="A30" s="149">
        <v>2021</v>
      </c>
      <c r="B30" s="97" t="str">
        <f>IF(L!$A$1=1,L!B205,IF(L!$A$1=2,L!C205,L!D205))</f>
        <v>2021 Janar</v>
      </c>
      <c r="C30" s="116">
        <f>SUM(D30:P30)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0</v>
      </c>
      <c r="N30" s="126"/>
      <c r="O30" s="126">
        <v>1401.1</v>
      </c>
      <c r="P30" s="127">
        <v>20025</v>
      </c>
    </row>
    <row r="31" spans="1:17" s="3" customFormat="1" ht="18.75" customHeight="1">
      <c r="A31" s="150"/>
      <c r="B31" s="97" t="str">
        <f>IF(L!$A$1=1,L!B206,IF(L!$A$1=2,L!C206,L!D206))</f>
        <v>2021 Shkurt</v>
      </c>
      <c r="C31" s="116">
        <f>SUM(D31:P31)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26">
        <v>0</v>
      </c>
      <c r="N31" s="126"/>
      <c r="O31" s="125">
        <v>3040</v>
      </c>
      <c r="P31" s="128">
        <v>20626</v>
      </c>
    </row>
    <row r="32" spans="1:17" s="3" customFormat="1" ht="18.75" customHeight="1">
      <c r="A32" s="150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0</v>
      </c>
      <c r="N32" s="125"/>
      <c r="O32" s="125">
        <v>2370</v>
      </c>
      <c r="P32" s="128">
        <v>29333</v>
      </c>
    </row>
    <row r="33" spans="1:217" s="137" customFormat="1" ht="18.75" customHeight="1">
      <c r="A33" s="150"/>
      <c r="B33" s="133" t="str">
        <f>IF(L!$A$1=1,L!B208,IF(L!$A$1=2,L!C208,L!D208))</f>
        <v>2021 Prill</v>
      </c>
      <c r="C33" s="134">
        <f t="shared" si="4"/>
        <v>115686.32999999999</v>
      </c>
      <c r="D33" s="135">
        <v>57170.17</v>
      </c>
      <c r="E33" s="135">
        <v>4960</v>
      </c>
      <c r="F33" s="135">
        <v>4628</v>
      </c>
      <c r="G33" s="135">
        <v>144</v>
      </c>
      <c r="H33" s="135">
        <v>3002.65</v>
      </c>
      <c r="I33" s="135">
        <v>7399</v>
      </c>
      <c r="J33" s="135">
        <v>3679</v>
      </c>
      <c r="K33" s="135">
        <v>3720</v>
      </c>
      <c r="L33" s="135">
        <v>29923.51</v>
      </c>
      <c r="M33" s="135">
        <v>0</v>
      </c>
      <c r="N33" s="135"/>
      <c r="O33" s="135">
        <v>1060</v>
      </c>
      <c r="P33" s="136">
        <v>0</v>
      </c>
      <c r="Q33" s="152"/>
      <c r="R33" s="153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3"/>
      <c r="BC33" s="153"/>
      <c r="BD33" s="153"/>
      <c r="BE33" s="153"/>
      <c r="BF33" s="153"/>
      <c r="BG33" s="153"/>
      <c r="BH33" s="153"/>
      <c r="BI33" s="153"/>
      <c r="BJ33" s="153"/>
      <c r="BK33" s="153"/>
      <c r="BL33" s="153"/>
      <c r="BM33" s="153"/>
      <c r="BN33" s="153"/>
      <c r="BO33" s="153"/>
      <c r="BP33" s="153"/>
      <c r="BQ33" s="153"/>
      <c r="BR33" s="153"/>
      <c r="BS33" s="153"/>
      <c r="BT33" s="153"/>
      <c r="BU33" s="153"/>
      <c r="BV33" s="153"/>
      <c r="BW33" s="153"/>
      <c r="BX33" s="153"/>
      <c r="BY33" s="153"/>
      <c r="BZ33" s="153"/>
      <c r="CA33" s="153"/>
      <c r="CB33" s="153"/>
      <c r="CC33" s="153"/>
      <c r="CD33" s="153"/>
      <c r="CE33" s="153"/>
      <c r="CF33" s="153"/>
      <c r="CG33" s="153"/>
      <c r="CH33" s="153"/>
      <c r="CI33" s="153"/>
      <c r="CJ33" s="153"/>
      <c r="CK33" s="153"/>
      <c r="CL33" s="153"/>
      <c r="CM33" s="153"/>
      <c r="CN33" s="153"/>
      <c r="CO33" s="153"/>
      <c r="CP33" s="153"/>
      <c r="CQ33" s="153"/>
      <c r="CR33" s="153"/>
      <c r="CS33" s="153"/>
      <c r="CT33" s="153"/>
      <c r="CU33" s="153"/>
      <c r="CV33" s="153"/>
      <c r="CW33" s="153"/>
      <c r="CX33" s="153"/>
      <c r="CY33" s="139"/>
      <c r="CZ33" s="139"/>
      <c r="DA33" s="139"/>
      <c r="DB33" s="139"/>
      <c r="DC33" s="139"/>
      <c r="DD33" s="139"/>
      <c r="DE33" s="139"/>
      <c r="DF33" s="139"/>
      <c r="DG33" s="139"/>
      <c r="DH33" s="139"/>
      <c r="DI33" s="139"/>
      <c r="DJ33" s="139"/>
      <c r="DK33" s="139"/>
      <c r="DL33" s="139"/>
      <c r="DM33" s="139"/>
      <c r="DN33" s="139"/>
      <c r="DO33" s="139"/>
      <c r="DP33" s="139"/>
      <c r="DQ33" s="139"/>
      <c r="DR33" s="139"/>
      <c r="DS33" s="139"/>
      <c r="DT33" s="139"/>
      <c r="DU33" s="139"/>
      <c r="DV33" s="139"/>
      <c r="DW33" s="139"/>
      <c r="DX33" s="139"/>
      <c r="DY33" s="139"/>
      <c r="DZ33" s="139"/>
      <c r="EA33" s="139"/>
      <c r="EB33" s="139"/>
      <c r="EC33" s="139"/>
      <c r="ED33" s="139"/>
      <c r="EE33" s="139"/>
      <c r="EF33" s="139"/>
      <c r="EG33" s="139"/>
      <c r="EH33" s="139"/>
      <c r="EI33" s="139"/>
      <c r="EJ33" s="139"/>
      <c r="EK33" s="139"/>
      <c r="EL33" s="139"/>
      <c r="EM33" s="139"/>
      <c r="EN33" s="139"/>
      <c r="EO33" s="139"/>
      <c r="EP33" s="139"/>
      <c r="EQ33" s="139"/>
      <c r="ER33" s="139"/>
      <c r="ES33" s="139"/>
      <c r="ET33" s="139"/>
      <c r="EU33" s="139"/>
      <c r="EV33" s="139"/>
      <c r="EW33" s="139"/>
      <c r="EX33" s="139"/>
      <c r="EY33" s="139"/>
      <c r="EZ33" s="139"/>
      <c r="FA33" s="139"/>
      <c r="FB33" s="139"/>
      <c r="FC33" s="139"/>
      <c r="FD33" s="139"/>
      <c r="FE33" s="139"/>
      <c r="FF33" s="139"/>
      <c r="FG33" s="139"/>
      <c r="FH33" s="139"/>
      <c r="FI33" s="139"/>
      <c r="FJ33" s="139"/>
      <c r="FK33" s="139"/>
      <c r="FL33" s="139"/>
      <c r="FM33" s="139"/>
      <c r="FN33" s="139"/>
      <c r="FO33" s="139"/>
      <c r="FP33" s="139"/>
      <c r="FQ33" s="139"/>
      <c r="FR33" s="139"/>
      <c r="FS33" s="139"/>
      <c r="FT33" s="139"/>
      <c r="FU33" s="139"/>
      <c r="FV33" s="139"/>
      <c r="FW33" s="139"/>
      <c r="FX33" s="139"/>
      <c r="FY33" s="139"/>
      <c r="FZ33" s="139"/>
      <c r="GA33" s="139"/>
      <c r="GB33" s="139"/>
      <c r="GC33" s="139"/>
      <c r="GD33" s="139"/>
      <c r="GE33" s="139"/>
      <c r="GF33" s="139"/>
      <c r="GG33" s="139"/>
      <c r="GH33" s="139"/>
      <c r="GI33" s="139"/>
      <c r="GJ33" s="139"/>
      <c r="GK33" s="139"/>
      <c r="GL33" s="139"/>
      <c r="GM33" s="139"/>
      <c r="GN33" s="139"/>
      <c r="GO33" s="139"/>
      <c r="GP33" s="139"/>
      <c r="GQ33" s="139"/>
      <c r="GR33" s="139"/>
      <c r="GS33" s="139"/>
      <c r="GT33" s="139"/>
      <c r="GU33" s="139"/>
      <c r="GV33" s="139"/>
      <c r="GW33" s="139"/>
      <c r="GX33" s="139"/>
      <c r="GY33" s="139"/>
      <c r="GZ33" s="139"/>
      <c r="HA33" s="139"/>
      <c r="HB33" s="139"/>
      <c r="HC33" s="139"/>
      <c r="HD33" s="139"/>
      <c r="HE33" s="139"/>
      <c r="HF33" s="139"/>
      <c r="HG33" s="139"/>
      <c r="HH33" s="139"/>
      <c r="HI33" s="139"/>
    </row>
    <row r="34" spans="1:217" s="3" customFormat="1" ht="18.75" customHeight="1">
      <c r="A34" s="150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0</v>
      </c>
      <c r="N34" s="125"/>
      <c r="O34" s="125">
        <v>2400</v>
      </c>
      <c r="P34" s="128">
        <v>0</v>
      </c>
    </row>
    <row r="35" spans="1:217" s="3" customFormat="1" ht="18.75" customHeight="1">
      <c r="A35" s="150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0</v>
      </c>
      <c r="N35" s="125"/>
      <c r="O35" s="125">
        <v>2150</v>
      </c>
      <c r="P35" s="128">
        <v>58353.5</v>
      </c>
    </row>
    <row r="36" spans="1:217" s="3" customFormat="1" ht="18.75" customHeight="1">
      <c r="A36" s="150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0</v>
      </c>
      <c r="N36" s="125"/>
      <c r="O36" s="125">
        <v>1805</v>
      </c>
      <c r="P36" s="128">
        <v>0</v>
      </c>
      <c r="Q36" s="3">
        <v>0</v>
      </c>
    </row>
    <row r="37" spans="1:217" s="3" customFormat="1" ht="18.75" customHeight="1">
      <c r="A37" s="150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0</v>
      </c>
      <c r="N37" s="125"/>
      <c r="O37" s="125">
        <v>2390</v>
      </c>
      <c r="P37" s="128">
        <v>0</v>
      </c>
    </row>
    <row r="38" spans="1:217" s="3" customFormat="1" ht="18.75" customHeight="1">
      <c r="A38" s="150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0</v>
      </c>
      <c r="N38" s="125"/>
      <c r="O38" s="125">
        <v>2050</v>
      </c>
      <c r="P38" s="128">
        <v>94540</v>
      </c>
    </row>
    <row r="39" spans="1:217" s="3" customFormat="1" ht="18.75" customHeight="1">
      <c r="A39" s="150"/>
      <c r="B39" s="97" t="str">
        <f>IF(L!$A$1=1,L!B214,IF(L!$A$1=2,L!C214,L!D214))</f>
        <v>2021 Tetor</v>
      </c>
      <c r="C39" s="116">
        <f>SUM(D39:P39)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5"/>
      <c r="O39" s="125">
        <v>0</v>
      </c>
      <c r="P39" s="128"/>
    </row>
    <row r="40" spans="1:217" s="3" customFormat="1" ht="18.75" customHeight="1">
      <c r="A40" s="150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5">
        <v>18388.3</v>
      </c>
      <c r="E40" s="125">
        <v>8375</v>
      </c>
      <c r="F40" s="125">
        <v>6652</v>
      </c>
      <c r="G40" s="125">
        <v>0</v>
      </c>
      <c r="H40" s="125">
        <v>5429.94</v>
      </c>
      <c r="I40" s="125">
        <v>1707.42</v>
      </c>
      <c r="J40" s="125">
        <v>3870.5</v>
      </c>
      <c r="K40" s="125">
        <v>3630</v>
      </c>
      <c r="L40" s="125">
        <v>10035.18</v>
      </c>
      <c r="M40" s="125">
        <v>0</v>
      </c>
      <c r="N40" s="125"/>
      <c r="O40" s="125"/>
      <c r="P40" s="128"/>
    </row>
    <row r="41" spans="1:217" s="3" customFormat="1" ht="18.75" customHeight="1">
      <c r="A41" s="150"/>
      <c r="B41" s="97" t="str">
        <f>IF(L!$A$1=1,L!B216,IF(L!$A$1=2,L!C216,L!D216))</f>
        <v>2021 Dhjetor</v>
      </c>
      <c r="C41" s="116">
        <f t="shared" si="4"/>
        <v>113106.07999999999</v>
      </c>
      <c r="D41" s="125">
        <v>37142.639999999999</v>
      </c>
      <c r="E41" s="125">
        <v>10885</v>
      </c>
      <c r="F41" s="125">
        <v>10847</v>
      </c>
      <c r="G41" s="125">
        <v>0</v>
      </c>
      <c r="H41" s="125">
        <v>29860.73</v>
      </c>
      <c r="I41" s="125">
        <v>0</v>
      </c>
      <c r="J41" s="125">
        <v>5188</v>
      </c>
      <c r="K41" s="125">
        <v>3285</v>
      </c>
      <c r="L41" s="125">
        <v>15897.71</v>
      </c>
      <c r="M41" s="125">
        <v>0</v>
      </c>
      <c r="N41" s="125"/>
      <c r="O41" s="125"/>
      <c r="P41" s="128"/>
    </row>
    <row r="42" spans="1:217" s="3" customFormat="1" ht="18.75" customHeight="1">
      <c r="A42" s="151"/>
      <c r="B42" s="130" t="str">
        <f>IF(L!$A$1=1,L!B217,IF(L!$A$1=2,L!C217,L!D217))</f>
        <v>Gjithsej 2021</v>
      </c>
      <c r="C42" s="131">
        <f>SUM(C30:C41)</f>
        <v>1393978.58</v>
      </c>
      <c r="D42" s="131">
        <f t="shared" ref="D42:P42" si="5">SUM(D30:D41)</f>
        <v>577233.31000000017</v>
      </c>
      <c r="E42" s="131">
        <f t="shared" si="5"/>
        <v>100646</v>
      </c>
      <c r="F42" s="131">
        <f t="shared" si="5"/>
        <v>79890</v>
      </c>
      <c r="G42" s="131">
        <f t="shared" si="5"/>
        <v>1911.85</v>
      </c>
      <c r="H42" s="131">
        <f t="shared" si="5"/>
        <v>70523.83</v>
      </c>
      <c r="I42" s="131">
        <f t="shared" si="5"/>
        <v>54516.339999999989</v>
      </c>
      <c r="J42" s="131">
        <f>SUM(J3:J41)</f>
        <v>189477.86</v>
      </c>
      <c r="K42" s="131">
        <f>SUM(K30:K41)</f>
        <v>23400</v>
      </c>
      <c r="L42" s="131">
        <f t="shared" si="5"/>
        <v>210603.14999999994</v>
      </c>
      <c r="M42" s="131">
        <v>0</v>
      </c>
      <c r="N42" s="131"/>
      <c r="O42" s="131">
        <f t="shared" si="5"/>
        <v>18666.099999999999</v>
      </c>
      <c r="P42" s="131">
        <f t="shared" si="5"/>
        <v>222877.5</v>
      </c>
    </row>
    <row r="43" spans="1:217" s="3" customFormat="1" ht="18.75" customHeight="1">
      <c r="A43" s="149">
        <v>2021</v>
      </c>
      <c r="B43" s="97" t="str">
        <f>IF(L!$A$1=1,L!B218,IF(L!$A$1=2,L!C218,L!D218))</f>
        <v>2022 Janar</v>
      </c>
      <c r="C43" s="116">
        <f>SUM(D43:P43)</f>
        <v>101736.05</v>
      </c>
      <c r="D43" s="125">
        <v>25056.86</v>
      </c>
      <c r="E43" s="126">
        <v>8225</v>
      </c>
      <c r="F43" s="126">
        <v>6454</v>
      </c>
      <c r="G43" s="126">
        <v>0</v>
      </c>
      <c r="H43" s="126">
        <v>2354.5500000000002</v>
      </c>
      <c r="I43" s="126">
        <v>813.83</v>
      </c>
      <c r="J43" s="126">
        <v>4556.5</v>
      </c>
      <c r="K43" s="126">
        <v>3195</v>
      </c>
      <c r="L43" s="126">
        <v>15890.81</v>
      </c>
      <c r="M43" s="126">
        <v>0</v>
      </c>
      <c r="N43" s="126">
        <v>0</v>
      </c>
      <c r="O43" s="126">
        <v>8740</v>
      </c>
      <c r="P43" s="127">
        <v>26449.5</v>
      </c>
    </row>
    <row r="44" spans="1:217" s="3" customFormat="1" ht="18.75" customHeight="1">
      <c r="A44" s="150"/>
      <c r="B44" s="97" t="str">
        <f>IF(L!$A$1=1,L!B219,IF(L!$A$1=2,L!C219,L!D219))</f>
        <v>2022 Shkurt</v>
      </c>
      <c r="C44" s="116">
        <f>SUM(D44:P44)</f>
        <v>99662.9</v>
      </c>
      <c r="D44" s="125">
        <v>25393.1</v>
      </c>
      <c r="E44" s="126">
        <v>6935</v>
      </c>
      <c r="F44" s="126">
        <v>7408</v>
      </c>
      <c r="G44" s="126">
        <v>160</v>
      </c>
      <c r="H44" s="126">
        <v>2638.05</v>
      </c>
      <c r="I44" s="126">
        <v>0</v>
      </c>
      <c r="J44" s="126">
        <v>4909</v>
      </c>
      <c r="K44" s="126">
        <v>3420</v>
      </c>
      <c r="L44" s="126">
        <v>18183.25</v>
      </c>
      <c r="M44" s="126">
        <v>0</v>
      </c>
      <c r="N44" s="126">
        <v>19.5</v>
      </c>
      <c r="O44" s="125">
        <v>4360</v>
      </c>
      <c r="P44" s="128">
        <v>26237</v>
      </c>
    </row>
    <row r="45" spans="1:217" s="3" customFormat="1" ht="18.75" customHeight="1">
      <c r="A45" s="150"/>
      <c r="B45" s="97" t="str">
        <f>IF(L!$A$1=1,L!B220,IF(L!$A$1=2,L!C220,L!D220))</f>
        <v xml:space="preserve">2022 Mars </v>
      </c>
      <c r="C45" s="116">
        <f>SUM(D45:P45)</f>
        <v>175405.00999999998</v>
      </c>
      <c r="D45" s="125">
        <v>47793.81</v>
      </c>
      <c r="E45" s="125">
        <v>7790</v>
      </c>
      <c r="F45" s="128">
        <v>6072</v>
      </c>
      <c r="G45" s="125">
        <v>0</v>
      </c>
      <c r="H45" s="125">
        <v>10199.700000000001</v>
      </c>
      <c r="I45" s="125">
        <v>16175.64</v>
      </c>
      <c r="J45" s="125">
        <v>4680</v>
      </c>
      <c r="K45" s="125">
        <v>0</v>
      </c>
      <c r="L45" s="125">
        <v>27027.46</v>
      </c>
      <c r="M45" s="125">
        <v>0</v>
      </c>
      <c r="N45" s="125">
        <v>24.9</v>
      </c>
      <c r="O45" s="125">
        <v>26237</v>
      </c>
      <c r="P45" s="128">
        <v>29404.5</v>
      </c>
    </row>
    <row r="46" spans="1:217" s="3" customFormat="1" ht="18.75" customHeight="1">
      <c r="A46" s="150"/>
      <c r="B46" s="97" t="str">
        <f>IF(L!$A$1=1,L!B221,IF(L!$A$1=2,L!C221,L!D221))</f>
        <v>2022 Prill</v>
      </c>
      <c r="C46" s="116">
        <f>SUM(D46:P46)</f>
        <v>144682.98000000001</v>
      </c>
      <c r="D46" s="125">
        <v>62765.1</v>
      </c>
      <c r="E46" s="125">
        <v>5760</v>
      </c>
      <c r="F46" s="125">
        <v>3312</v>
      </c>
      <c r="G46" s="125">
        <v>0</v>
      </c>
      <c r="H46" s="125">
        <v>2788.3</v>
      </c>
      <c r="I46" s="125">
        <v>44519.92</v>
      </c>
      <c r="J46" s="125">
        <v>4519.5</v>
      </c>
      <c r="K46" s="125">
        <v>3690</v>
      </c>
      <c r="L46" s="125">
        <v>17328.16</v>
      </c>
      <c r="M46" s="125">
        <v>0</v>
      </c>
      <c r="N46" s="125">
        <v>0</v>
      </c>
      <c r="O46" s="125">
        <v>0</v>
      </c>
      <c r="P46" s="128">
        <v>0</v>
      </c>
    </row>
    <row r="47" spans="1:217" s="3" customFormat="1" ht="18.75" customHeight="1">
      <c r="A47" s="150"/>
      <c r="B47" s="97" t="str">
        <f>IF(L!$A$1=1,L!B222,IF(L!$A$1=2,L!C222,L!D222))</f>
        <v>2022 Maj</v>
      </c>
      <c r="C47" s="116">
        <f>SUM(D47:P47)</f>
        <v>0</v>
      </c>
      <c r="D47" s="125"/>
      <c r="E47" s="125"/>
      <c r="F47" s="125"/>
      <c r="G47" s="125">
        <v>0</v>
      </c>
      <c r="H47" s="125"/>
      <c r="I47" s="125"/>
      <c r="J47" s="125"/>
      <c r="K47" s="125"/>
      <c r="L47" s="125"/>
      <c r="M47" s="125"/>
      <c r="N47" s="125">
        <v>0</v>
      </c>
      <c r="O47" s="125">
        <v>0</v>
      </c>
      <c r="P47" s="128">
        <v>0</v>
      </c>
    </row>
    <row r="48" spans="1:217" s="3" customFormat="1" ht="18.75" customHeight="1">
      <c r="A48" s="150"/>
      <c r="B48" s="97" t="str">
        <f>IF(L!$A$1=1,L!B223,IF(L!$A$1=2,L!C223,L!D223))</f>
        <v>2022 Qershor</v>
      </c>
      <c r="C48" s="116"/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8"/>
    </row>
    <row r="49" spans="1:17" s="3" customFormat="1" ht="18.75" customHeight="1">
      <c r="A49" s="150"/>
      <c r="B49" s="97" t="str">
        <f>IF(L!$A$1=1,L!B224,IF(L!$A$1=2,L!C224,L!D224))</f>
        <v>2022 Korrik</v>
      </c>
      <c r="C49" s="116">
        <f>SUM(D49:P49)</f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5"/>
      <c r="O49" s="125"/>
      <c r="P49" s="128"/>
      <c r="Q49" s="3">
        <v>0</v>
      </c>
    </row>
    <row r="50" spans="1:17" s="3" customFormat="1" ht="18.75" customHeight="1">
      <c r="A50" s="150"/>
      <c r="B50" s="97" t="str">
        <f>IF(L!$A$1=1,L!B225,IF(L!$A$1=2,L!C225,L!D225))</f>
        <v>2022 Gusht</v>
      </c>
      <c r="C50" s="116">
        <f>SUM(D50:P50)</f>
        <v>0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5"/>
      <c r="O50" s="125"/>
      <c r="P50" s="128"/>
    </row>
    <row r="51" spans="1:17" s="3" customFormat="1" ht="18.75" customHeight="1">
      <c r="A51" s="150"/>
      <c r="B51" s="97" t="str">
        <f>IF(L!$A$1=1,L!B226,IF(L!$A$1=2,L!C226,L!D226))</f>
        <v>2022 Shtator</v>
      </c>
      <c r="C51" s="116">
        <f>SUM(D51:P51)</f>
        <v>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5"/>
      <c r="O51" s="125"/>
      <c r="P51" s="128"/>
    </row>
    <row r="52" spans="1:17" s="3" customFormat="1" ht="18.75" customHeight="1">
      <c r="A52" s="150"/>
      <c r="B52" s="97" t="str">
        <f>IF(L!$A$1=1,L!B227,IF(L!$A$1=2,L!C227,L!D227))</f>
        <v>2022 Tetor</v>
      </c>
      <c r="C52" s="116">
        <f>SUM(D52:P52)</f>
        <v>0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5"/>
      <c r="O52" s="125"/>
      <c r="P52" s="128"/>
    </row>
    <row r="53" spans="1:17" s="3" customFormat="1" ht="18.75" customHeight="1">
      <c r="A53" s="150"/>
      <c r="B53" s="97" t="str">
        <f>IF(L!$A$1=1,L!B228,IF(L!$A$1=2,L!C228,L!D228))</f>
        <v xml:space="preserve">2022 Nëntor </v>
      </c>
      <c r="C53" s="116">
        <f>SUM(D53:P53)</f>
        <v>0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5"/>
      <c r="O53" s="125"/>
      <c r="P53" s="128"/>
    </row>
    <row r="54" spans="1:17" s="3" customFormat="1" ht="18.75" customHeight="1">
      <c r="A54" s="150"/>
      <c r="B54" s="97" t="str">
        <f>IF(L!$A$1=1,L!B229,IF(L!$A$1=2,L!C229,L!D229))</f>
        <v>2022 Dhjetor</v>
      </c>
      <c r="C54" s="116">
        <f t="shared" ref="C54" si="6">SUM(D54:P54)</f>
        <v>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5"/>
      <c r="O54" s="125"/>
      <c r="P54" s="128"/>
    </row>
    <row r="55" spans="1:17" s="3" customFormat="1" ht="18.75" customHeight="1">
      <c r="A55" s="151"/>
      <c r="B55" s="130" t="str">
        <f>IF(L!$A$1=1,L!B230,IF(L!$A$1=2,L!C230,L!D230))</f>
        <v>Gjithsej 2022</v>
      </c>
      <c r="C55" s="131">
        <f>SUM(C43:C54)</f>
        <v>521486.93999999994</v>
      </c>
      <c r="D55" s="131">
        <f t="shared" ref="D55:P55" si="7">SUM(D43:D54)</f>
        <v>161008.87</v>
      </c>
      <c r="E55" s="131">
        <f t="shared" si="7"/>
        <v>28710</v>
      </c>
      <c r="F55" s="131">
        <f t="shared" si="7"/>
        <v>23246</v>
      </c>
      <c r="G55" s="131">
        <f t="shared" si="7"/>
        <v>160</v>
      </c>
      <c r="H55" s="131">
        <f t="shared" si="7"/>
        <v>17980.600000000002</v>
      </c>
      <c r="I55" s="131">
        <f t="shared" si="7"/>
        <v>61509.39</v>
      </c>
      <c r="J55" s="131">
        <f t="shared" si="7"/>
        <v>18665</v>
      </c>
      <c r="K55" s="131">
        <f t="shared" si="7"/>
        <v>10305</v>
      </c>
      <c r="L55" s="131">
        <f t="shared" si="7"/>
        <v>78429.679999999993</v>
      </c>
      <c r="M55" s="131">
        <f t="shared" si="7"/>
        <v>0</v>
      </c>
      <c r="N55" s="131">
        <f t="shared" si="7"/>
        <v>44.4</v>
      </c>
      <c r="O55" s="131">
        <f t="shared" si="7"/>
        <v>39337</v>
      </c>
      <c r="P55" s="131">
        <f t="shared" si="7"/>
        <v>82091</v>
      </c>
    </row>
    <row r="56" spans="1:17" s="3" customFormat="1">
      <c r="D56" s="4"/>
      <c r="E56" s="4"/>
      <c r="F56" s="4"/>
      <c r="P56" s="72"/>
    </row>
    <row r="57" spans="1:17" s="3" customFormat="1">
      <c r="C57" s="138">
        <f>C41-C56</f>
        <v>113106.07999999999</v>
      </c>
      <c r="D57" s="4"/>
      <c r="E57" s="4"/>
      <c r="F57" s="4"/>
      <c r="P57" s="72"/>
    </row>
    <row r="58" spans="1:17" s="3" customFormat="1">
      <c r="D58" s="4"/>
      <c r="E58" s="4"/>
      <c r="F58" s="4"/>
      <c r="P58" s="72"/>
    </row>
    <row r="59" spans="1:17" s="3" customFormat="1">
      <c r="D59" s="4"/>
      <c r="E59" s="4"/>
      <c r="F59" s="4"/>
      <c r="P59" s="72"/>
    </row>
    <row r="60" spans="1:17" s="3" customFormat="1">
      <c r="D60" s="4"/>
      <c r="E60" s="4"/>
      <c r="F60" s="4"/>
      <c r="P60" s="72"/>
    </row>
    <row r="61" spans="1:17" s="3" customFormat="1">
      <c r="D61" s="4"/>
      <c r="E61" s="4"/>
      <c r="F61" s="4"/>
      <c r="P61" s="72"/>
    </row>
    <row r="62" spans="1:17" s="3" customFormat="1">
      <c r="D62" s="4"/>
      <c r="E62" s="4"/>
      <c r="F62" s="4"/>
      <c r="P62" s="72"/>
    </row>
    <row r="63" spans="1:17" s="3" customFormat="1">
      <c r="D63" s="4"/>
      <c r="E63" s="4"/>
      <c r="F63" s="4"/>
      <c r="P63" s="72"/>
    </row>
    <row r="64" spans="1:17" s="3" customFormat="1">
      <c r="D64" s="4"/>
      <c r="E64" s="4"/>
      <c r="F64" s="4"/>
      <c r="P64" s="72"/>
    </row>
    <row r="65" spans="4:16" s="3" customFormat="1">
      <c r="D65" s="4"/>
      <c r="E65" s="4"/>
      <c r="F65" s="4"/>
      <c r="P65" s="72"/>
    </row>
    <row r="66" spans="4:16" s="3" customFormat="1">
      <c r="D66" s="4"/>
      <c r="E66" s="4"/>
      <c r="F66" s="4"/>
      <c r="P66" s="72"/>
    </row>
    <row r="67" spans="4:16" s="3" customFormat="1">
      <c r="D67" s="4"/>
      <c r="E67" s="4"/>
      <c r="F67" s="4"/>
      <c r="P67" s="72"/>
    </row>
    <row r="68" spans="4:16" s="3" customFormat="1">
      <c r="D68" s="4"/>
      <c r="E68" s="4"/>
      <c r="F68" s="4"/>
      <c r="P68" s="72"/>
    </row>
    <row r="69" spans="4:16" s="3" customFormat="1">
      <c r="D69" s="4"/>
      <c r="E69" s="4"/>
      <c r="F69" s="4"/>
      <c r="P69" s="72"/>
    </row>
    <row r="70" spans="4:16" s="3" customFormat="1">
      <c r="D70" s="4"/>
      <c r="E70" s="4"/>
      <c r="F70" s="4"/>
      <c r="P70" s="72"/>
    </row>
    <row r="71" spans="4:16" s="3" customFormat="1">
      <c r="D71" s="4"/>
      <c r="E71" s="4"/>
      <c r="F71" s="4"/>
      <c r="P71" s="72"/>
    </row>
    <row r="72" spans="4:16" s="3" customFormat="1">
      <c r="D72" s="4"/>
      <c r="E72" s="4"/>
      <c r="F72" s="4"/>
      <c r="P72" s="72"/>
    </row>
    <row r="73" spans="4:16" s="3" customFormat="1">
      <c r="D73" s="4"/>
      <c r="E73" s="4"/>
      <c r="F73" s="4"/>
      <c r="P73" s="72"/>
    </row>
    <row r="74" spans="4:16" s="3" customFormat="1">
      <c r="D74" s="4"/>
      <c r="E74" s="4"/>
      <c r="F74" s="4"/>
      <c r="P74" s="72"/>
    </row>
    <row r="75" spans="4:16" s="3" customFormat="1">
      <c r="D75" s="4"/>
      <c r="E75" s="4"/>
      <c r="F75" s="4"/>
      <c r="P75" s="72"/>
    </row>
    <row r="76" spans="4:16" s="3" customFormat="1">
      <c r="D76" s="4"/>
      <c r="E76" s="4"/>
      <c r="F76" s="4"/>
      <c r="P76" s="72"/>
    </row>
    <row r="77" spans="4:16" s="3" customFormat="1">
      <c r="D77" s="4"/>
      <c r="E77" s="4"/>
      <c r="F77" s="4"/>
      <c r="P77" s="72"/>
    </row>
    <row r="78" spans="4:16" s="3" customFormat="1">
      <c r="D78" s="4"/>
      <c r="E78" s="4"/>
      <c r="F78" s="4"/>
      <c r="P78" s="72"/>
    </row>
    <row r="79" spans="4:16" s="3" customFormat="1">
      <c r="D79" s="4"/>
      <c r="E79" s="4"/>
      <c r="F79" s="4"/>
      <c r="P79" s="72"/>
    </row>
    <row r="80" spans="4:16" s="3" customFormat="1">
      <c r="D80" s="4"/>
      <c r="E80" s="4"/>
      <c r="F80" s="4"/>
      <c r="P80" s="72"/>
    </row>
    <row r="81" spans="4:16" s="3" customFormat="1">
      <c r="D81" s="4"/>
      <c r="E81" s="4"/>
      <c r="F81" s="4"/>
      <c r="P81" s="72"/>
    </row>
    <row r="82" spans="4:16" s="3" customFormat="1">
      <c r="D82" s="4"/>
      <c r="E82" s="4"/>
      <c r="F82" s="4"/>
      <c r="P82" s="72"/>
    </row>
    <row r="83" spans="4:16" s="3" customFormat="1">
      <c r="D83" s="4"/>
      <c r="E83" s="4"/>
      <c r="F83" s="4"/>
      <c r="P83" s="72"/>
    </row>
    <row r="84" spans="4:16" s="3" customFormat="1">
      <c r="D84" s="4"/>
      <c r="E84" s="4"/>
      <c r="F84" s="4"/>
      <c r="P84" s="72"/>
    </row>
    <row r="85" spans="4:16" s="3" customFormat="1">
      <c r="D85" s="4"/>
      <c r="E85" s="4"/>
      <c r="F85" s="4"/>
      <c r="P85" s="72"/>
    </row>
    <row r="86" spans="4:16" s="3" customFormat="1">
      <c r="D86" s="4"/>
      <c r="E86" s="4"/>
      <c r="F86" s="4"/>
      <c r="P86" s="72"/>
    </row>
    <row r="87" spans="4:16" s="3" customFormat="1">
      <c r="D87" s="4"/>
      <c r="E87" s="4"/>
      <c r="F87" s="4"/>
      <c r="P87" s="72"/>
    </row>
    <row r="88" spans="4:16" s="3" customFormat="1">
      <c r="D88" s="4"/>
      <c r="E88" s="4"/>
      <c r="F88" s="4"/>
      <c r="P88" s="72"/>
    </row>
    <row r="89" spans="4:16" s="3" customFormat="1">
      <c r="D89" s="4"/>
      <c r="E89" s="4"/>
      <c r="F89" s="4"/>
      <c r="P89" s="72"/>
    </row>
    <row r="90" spans="4:16" s="3" customFormat="1">
      <c r="D90" s="4"/>
      <c r="E90" s="4"/>
      <c r="F90" s="4"/>
      <c r="P90" s="72"/>
    </row>
    <row r="91" spans="4:16" s="3" customFormat="1">
      <c r="D91" s="4"/>
      <c r="E91" s="4"/>
      <c r="F91" s="4"/>
      <c r="P91" s="72"/>
    </row>
    <row r="92" spans="4:16" s="3" customFormat="1">
      <c r="D92" s="4"/>
      <c r="E92" s="4"/>
      <c r="F92" s="4"/>
      <c r="P92" s="72"/>
    </row>
    <row r="93" spans="4:16" s="3" customFormat="1">
      <c r="D93" s="4"/>
      <c r="E93" s="4"/>
      <c r="F93" s="4"/>
      <c r="P93" s="72"/>
    </row>
    <row r="94" spans="4:16" s="3" customFormat="1">
      <c r="D94" s="4"/>
      <c r="E94" s="4"/>
      <c r="F94" s="4"/>
      <c r="P94" s="72"/>
    </row>
    <row r="95" spans="4:16" s="3" customFormat="1">
      <c r="D95" s="4"/>
      <c r="E95" s="4"/>
      <c r="F95" s="4"/>
      <c r="P95" s="72"/>
    </row>
    <row r="96" spans="4:16" s="3" customFormat="1">
      <c r="D96" s="4"/>
      <c r="E96" s="4"/>
      <c r="F96" s="4"/>
      <c r="P96" s="72"/>
    </row>
    <row r="97" spans="4:16" s="3" customFormat="1">
      <c r="D97" s="4"/>
      <c r="E97" s="4"/>
      <c r="F97" s="4"/>
      <c r="P97" s="72"/>
    </row>
    <row r="98" spans="4:16" s="3" customFormat="1">
      <c r="D98" s="4"/>
      <c r="E98" s="4"/>
      <c r="F98" s="4"/>
      <c r="P98" s="72"/>
    </row>
    <row r="99" spans="4:16" s="3" customFormat="1">
      <c r="D99" s="4"/>
      <c r="E99" s="4"/>
      <c r="F99" s="4"/>
      <c r="P99" s="72"/>
    </row>
    <row r="100" spans="4:16" s="3" customFormat="1">
      <c r="D100" s="4"/>
      <c r="E100" s="4"/>
      <c r="F100" s="4"/>
      <c r="P100" s="72"/>
    </row>
    <row r="101" spans="4:16" s="3" customFormat="1">
      <c r="D101" s="4"/>
      <c r="E101" s="4"/>
      <c r="F101" s="4"/>
      <c r="P101" s="72"/>
    </row>
    <row r="102" spans="4:16" s="3" customFormat="1">
      <c r="D102" s="4"/>
      <c r="E102" s="4"/>
      <c r="F102" s="4"/>
      <c r="P102" s="72"/>
    </row>
    <row r="103" spans="4:16" s="3" customFormat="1">
      <c r="D103" s="4"/>
      <c r="E103" s="4"/>
      <c r="F103" s="4"/>
      <c r="P103" s="72"/>
    </row>
    <row r="104" spans="4:16" s="3" customFormat="1">
      <c r="D104" s="4"/>
      <c r="E104" s="4"/>
      <c r="F104" s="4"/>
      <c r="P104" s="72"/>
    </row>
    <row r="105" spans="4:16" s="3" customFormat="1">
      <c r="D105" s="4"/>
      <c r="E105" s="4"/>
      <c r="F105" s="4"/>
      <c r="P105" s="72"/>
    </row>
    <row r="106" spans="4:16" s="3" customFormat="1">
      <c r="D106" s="4"/>
      <c r="E106" s="4"/>
      <c r="F106" s="4"/>
      <c r="P106" s="72"/>
    </row>
    <row r="107" spans="4:16" s="3" customFormat="1">
      <c r="D107" s="4"/>
      <c r="E107" s="4"/>
      <c r="F107" s="4"/>
      <c r="P107" s="72"/>
    </row>
    <row r="108" spans="4:16" s="3" customFormat="1">
      <c r="D108" s="4"/>
      <c r="E108" s="4"/>
      <c r="F108" s="4"/>
      <c r="P108" s="72"/>
    </row>
    <row r="109" spans="4:16" s="3" customFormat="1">
      <c r="D109" s="4"/>
      <c r="E109" s="4"/>
      <c r="F109" s="4"/>
      <c r="P109" s="72"/>
    </row>
    <row r="110" spans="4:16" s="3" customFormat="1">
      <c r="D110" s="4"/>
      <c r="E110" s="4"/>
      <c r="F110" s="4"/>
      <c r="P110" s="72"/>
    </row>
    <row r="111" spans="4:16" s="3" customFormat="1">
      <c r="D111" s="4"/>
      <c r="E111" s="4"/>
      <c r="F111" s="4"/>
      <c r="P111" s="72"/>
    </row>
    <row r="112" spans="4:16" s="3" customFormat="1">
      <c r="D112" s="4"/>
      <c r="E112" s="4"/>
      <c r="F112" s="4"/>
      <c r="P112" s="72"/>
    </row>
    <row r="113" spans="4:16" s="3" customFormat="1">
      <c r="D113" s="4"/>
      <c r="E113" s="4"/>
      <c r="F113" s="4"/>
      <c r="P113" s="72"/>
    </row>
    <row r="114" spans="4:16" s="3" customFormat="1">
      <c r="D114" s="4"/>
      <c r="E114" s="4"/>
      <c r="F114" s="4"/>
      <c r="P114" s="72"/>
    </row>
    <row r="115" spans="4:16" s="3" customFormat="1">
      <c r="D115" s="4"/>
      <c r="E115" s="4"/>
      <c r="F115" s="4"/>
      <c r="P115" s="72"/>
    </row>
    <row r="116" spans="4:16" s="3" customFormat="1">
      <c r="D116" s="4"/>
      <c r="E116" s="4"/>
      <c r="F116" s="4"/>
      <c r="P116" s="72"/>
    </row>
    <row r="117" spans="4:16" s="3" customFormat="1">
      <c r="D117" s="4"/>
      <c r="E117" s="4"/>
      <c r="F117" s="4"/>
      <c r="P117" s="72"/>
    </row>
    <row r="118" spans="4:16" s="3" customFormat="1">
      <c r="D118" s="4"/>
      <c r="E118" s="4"/>
      <c r="F118" s="4"/>
      <c r="P118" s="72"/>
    </row>
    <row r="119" spans="4:16" s="3" customFormat="1">
      <c r="D119" s="4"/>
      <c r="E119" s="4"/>
      <c r="F119" s="4"/>
      <c r="P119" s="72"/>
    </row>
    <row r="120" spans="4:16" s="3" customFormat="1">
      <c r="D120" s="4"/>
      <c r="E120" s="4"/>
      <c r="F120" s="4"/>
      <c r="P120" s="72"/>
    </row>
    <row r="121" spans="4:16" s="3" customFormat="1">
      <c r="D121" s="4"/>
      <c r="E121" s="4"/>
      <c r="F121" s="4"/>
      <c r="P121" s="72"/>
    </row>
    <row r="122" spans="4:16" s="3" customFormat="1">
      <c r="D122" s="4"/>
      <c r="E122" s="4"/>
      <c r="F122" s="4"/>
      <c r="P122" s="72"/>
    </row>
    <row r="123" spans="4:16" s="3" customFormat="1">
      <c r="D123" s="4"/>
      <c r="E123" s="4"/>
      <c r="F123" s="4"/>
      <c r="P123" s="72"/>
    </row>
    <row r="124" spans="4:16" s="3" customFormat="1">
      <c r="D124" s="4"/>
      <c r="E124" s="4"/>
      <c r="F124" s="4"/>
      <c r="P124" s="72"/>
    </row>
    <row r="125" spans="4:16" s="3" customFormat="1">
      <c r="D125" s="4"/>
      <c r="E125" s="4"/>
      <c r="F125" s="4"/>
      <c r="P125" s="72"/>
    </row>
    <row r="126" spans="4:16" s="3" customFormat="1">
      <c r="D126" s="4"/>
      <c r="E126" s="4"/>
      <c r="F126" s="4"/>
      <c r="P126" s="72"/>
    </row>
    <row r="127" spans="4:16" s="3" customFormat="1">
      <c r="D127" s="4"/>
      <c r="E127" s="4"/>
      <c r="F127" s="4"/>
      <c r="P127" s="72"/>
    </row>
    <row r="128" spans="4:16" s="3" customFormat="1">
      <c r="D128" s="4"/>
      <c r="E128" s="4"/>
      <c r="F128" s="4"/>
      <c r="P128" s="72"/>
    </row>
    <row r="129" spans="4:16" s="3" customFormat="1">
      <c r="D129" s="4"/>
      <c r="E129" s="4"/>
      <c r="F129" s="4"/>
      <c r="P129" s="72"/>
    </row>
    <row r="130" spans="4:16" s="3" customFormat="1">
      <c r="D130" s="4"/>
      <c r="E130" s="4"/>
      <c r="F130" s="4"/>
      <c r="P130" s="72"/>
    </row>
    <row r="131" spans="4:16" s="3" customFormat="1">
      <c r="D131" s="4"/>
      <c r="E131" s="4"/>
      <c r="F131" s="4"/>
      <c r="P131" s="72"/>
    </row>
    <row r="132" spans="4:16" s="3" customFormat="1">
      <c r="D132" s="4"/>
      <c r="E132" s="4"/>
      <c r="F132" s="4"/>
      <c r="P132" s="72"/>
    </row>
    <row r="133" spans="4:16" s="3" customFormat="1">
      <c r="D133" s="4"/>
      <c r="E133" s="4"/>
      <c r="F133" s="4"/>
      <c r="P133" s="72"/>
    </row>
    <row r="134" spans="4:16" s="3" customFormat="1">
      <c r="D134" s="4"/>
      <c r="E134" s="4"/>
      <c r="F134" s="4"/>
      <c r="P134" s="72"/>
    </row>
    <row r="135" spans="4:16" s="3" customFormat="1">
      <c r="D135" s="4"/>
      <c r="E135" s="4"/>
      <c r="F135" s="4"/>
      <c r="P135" s="72"/>
    </row>
    <row r="136" spans="4:16" s="3" customFormat="1">
      <c r="D136" s="4"/>
      <c r="E136" s="4"/>
      <c r="F136" s="4"/>
      <c r="P136" s="72"/>
    </row>
    <row r="137" spans="4:16" s="3" customFormat="1">
      <c r="D137" s="4"/>
      <c r="E137" s="4"/>
      <c r="F137" s="4"/>
      <c r="P137" s="72"/>
    </row>
    <row r="138" spans="4:16" s="3" customFormat="1">
      <c r="D138" s="4"/>
      <c r="E138" s="4"/>
      <c r="F138" s="4"/>
      <c r="P138" s="72"/>
    </row>
    <row r="139" spans="4:16" s="3" customFormat="1">
      <c r="D139" s="4"/>
      <c r="E139" s="4"/>
      <c r="F139" s="4"/>
      <c r="P139" s="72"/>
    </row>
    <row r="140" spans="4:16" s="3" customFormat="1">
      <c r="D140" s="4"/>
      <c r="E140" s="4"/>
      <c r="F140" s="4"/>
      <c r="P140" s="72"/>
    </row>
    <row r="141" spans="4:16" s="3" customFormat="1">
      <c r="D141" s="4"/>
      <c r="E141" s="4"/>
      <c r="F141" s="4"/>
      <c r="P141" s="72"/>
    </row>
    <row r="142" spans="4:16" s="3" customFormat="1">
      <c r="D142" s="4"/>
      <c r="E142" s="4"/>
      <c r="F142" s="4"/>
      <c r="P142" s="72"/>
    </row>
    <row r="143" spans="4:16" s="3" customFormat="1">
      <c r="D143" s="4"/>
      <c r="E143" s="4"/>
      <c r="F143" s="4"/>
      <c r="P143" s="72"/>
    </row>
    <row r="144" spans="4:16" s="3" customFormat="1">
      <c r="D144" s="4"/>
      <c r="E144" s="4"/>
      <c r="F144" s="4"/>
      <c r="P144" s="72"/>
    </row>
    <row r="145" spans="4:16" s="3" customFormat="1">
      <c r="D145" s="4"/>
      <c r="E145" s="4"/>
      <c r="F145" s="4"/>
      <c r="P145" s="72"/>
    </row>
    <row r="146" spans="4:16" s="3" customFormat="1">
      <c r="D146" s="4"/>
      <c r="E146" s="4"/>
      <c r="F146" s="4"/>
      <c r="P146" s="72"/>
    </row>
    <row r="147" spans="4:16" s="3" customFormat="1">
      <c r="D147" s="4"/>
      <c r="E147" s="4"/>
      <c r="F147" s="4"/>
      <c r="P147" s="72"/>
    </row>
  </sheetData>
  <mergeCells count="5">
    <mergeCell ref="A4:A16"/>
    <mergeCell ref="A17:A29"/>
    <mergeCell ref="A30:A42"/>
    <mergeCell ref="A43:A55"/>
    <mergeCell ref="Q33:CX33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2022-06-07T06:26:26Z</dcterms:modified>
</cp:coreProperties>
</file>