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PORTET SHPENZIME- TE HYRA 2022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J52" i="6"/>
  <c r="C52" i="6"/>
  <c r="B52" i="6"/>
  <c r="P51" i="6"/>
  <c r="J51" i="6"/>
  <c r="C51" i="6"/>
  <c r="B51" i="6"/>
  <c r="P50" i="6"/>
  <c r="J50" i="6"/>
  <c r="C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47" i="6" l="1"/>
  <c r="C46" i="6"/>
  <c r="C55" i="12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C57" i="12" s="1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<sst xmlns="http://schemas.openxmlformats.org/spreadsheetml/2006/main" count="984" uniqueCount="914">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</sst>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164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164" fontId="33" fillId="2" borderId="0" xfId="1" applyFont="1" applyFill="1"/>
    <xf numFmtId="164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164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164" fontId="1" fillId="0" borderId="10" xfId="1" applyFont="1" applyFill="1" applyBorder="1" applyAlignment="1"/>
    <xf numFmtId="164" fontId="23" fillId="36" borderId="12" xfId="1" applyFont="1" applyFill="1" applyBorder="1" applyProtection="1">
      <protection hidden="1"/>
    </xf>
    <xf numFmtId="164" fontId="21" fillId="0" borderId="12" xfId="1" applyFont="1" applyFill="1" applyBorder="1" applyProtection="1">
      <protection hidden="1"/>
    </xf>
    <xf numFmtId="164" fontId="23" fillId="0" borderId="12" xfId="1" applyFont="1" applyFill="1" applyBorder="1" applyProtection="1">
      <protection hidden="1"/>
    </xf>
    <xf numFmtId="164" fontId="21" fillId="36" borderId="12" xfId="1" applyFont="1" applyFill="1" applyBorder="1" applyProtection="1">
      <protection hidden="1"/>
    </xf>
    <xf numFmtId="164" fontId="17" fillId="0" borderId="10" xfId="1" applyFont="1" applyFill="1" applyBorder="1" applyAlignment="1"/>
    <xf numFmtId="164" fontId="0" fillId="0" borderId="12" xfId="1" applyFont="1" applyBorder="1" applyAlignment="1"/>
    <xf numFmtId="164" fontId="0" fillId="2" borderId="12" xfId="1" applyFont="1" applyFill="1" applyBorder="1" applyAlignment="1"/>
    <xf numFmtId="164" fontId="17" fillId="36" borderId="10" xfId="1" applyFont="1" applyFill="1" applyBorder="1" applyAlignment="1"/>
    <xf numFmtId="164" fontId="0" fillId="0" borderId="10" xfId="1" applyFont="1" applyFill="1" applyBorder="1" applyAlignment="1">
      <alignment horizontal="right"/>
    </xf>
    <xf numFmtId="164" fontId="0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/>
    </xf>
    <xf numFmtId="164" fontId="0" fillId="0" borderId="12" xfId="1" applyFont="1" applyBorder="1"/>
    <xf numFmtId="0" fontId="17" fillId="38" borderId="10" xfId="0" applyFont="1" applyFill="1" applyBorder="1"/>
    <xf numFmtId="164" fontId="17" fillId="38" borderId="10" xfId="1" applyFont="1" applyFill="1" applyBorder="1" applyAlignment="1"/>
    <xf numFmtId="164" fontId="0" fillId="0" borderId="12" xfId="1" applyFont="1" applyFill="1" applyBorder="1" applyAlignment="1"/>
    <xf numFmtId="0" fontId="0" fillId="40" borderId="10" xfId="0" applyFont="1" applyFill="1" applyBorder="1"/>
    <xf numFmtId="164" fontId="1" fillId="40" borderId="10" xfId="1" applyFont="1" applyFill="1" applyBorder="1" applyAlignment="1"/>
    <xf numFmtId="164" fontId="0" fillId="40" borderId="10" xfId="1" applyFont="1" applyFill="1" applyBorder="1" applyAlignment="1">
      <alignment horizontal="right"/>
    </xf>
    <xf numFmtId="164" fontId="1" fillId="40" borderId="10" xfId="1" applyFont="1" applyFill="1" applyBorder="1" applyAlignment="1">
      <alignment horizontal="right"/>
    </xf>
    <xf numFmtId="0" fontId="0" fillId="40" borderId="0" xfId="0" applyFont="1" applyFill="1"/>
    <xf numFmtId="164" fontId="0" fillId="2" borderId="0" xfId="0" applyNumberFormat="1" applyFont="1" applyFill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35" xfId="0" applyFont="1" applyFill="1" applyBorder="1" applyAlignment="1">
      <alignment horizontal="center"/>
    </xf>
    <xf numFmtId="164" fontId="0" fillId="2" borderId="28" xfId="1" applyFont="1" applyFill="1" applyBorder="1" applyAlignment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I49" sqref="I4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5" t="s">
        <v>171</v>
      </c>
      <c r="B3" s="145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5"/>
      <c r="B4" s="145"/>
      <c r="C4" s="89"/>
      <c r="D4" s="141" t="str">
        <f>IF(L!$A$1=1,L!S4,IF(L!$A$1=2,L!S13,L!S23))</f>
        <v>Adminstrata</v>
      </c>
      <c r="E4" s="90"/>
      <c r="F4" s="85"/>
      <c r="G4" s="85"/>
      <c r="H4" s="85"/>
      <c r="I4" s="85"/>
      <c r="J4" s="142" t="str">
        <f>IF(L!$A$1=1,L!AD4,IF(L!$A$1=2,L!AD13,L!AD23))</f>
        <v>Arsimi</v>
      </c>
      <c r="K4" s="90"/>
      <c r="L4" s="85"/>
      <c r="M4" s="85"/>
      <c r="N4" s="85"/>
      <c r="O4" s="85"/>
      <c r="P4" s="141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5"/>
      <c r="B5" s="145"/>
      <c r="C5" s="99" t="str">
        <f>IF(L!$A$1=1,L!I4,IF(L!$A$1=2,L!I13,L!I23))</f>
        <v>Gjithsejt Pagesat</v>
      </c>
      <c r="D5" s="141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3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1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4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4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4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4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4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4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4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4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4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4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4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4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4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4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4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4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4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4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4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4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4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4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4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4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4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4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9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0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0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0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0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0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0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0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0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0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0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0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39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0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0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/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0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/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0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125136.57</v>
      </c>
      <c r="F49" s="118">
        <v>65585.47</v>
      </c>
      <c r="G49" s="118">
        <v>17985.099999999999</v>
      </c>
      <c r="H49" s="118">
        <v>47520</v>
      </c>
      <c r="I49" s="118">
        <v>406021.84</v>
      </c>
      <c r="J49" s="120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/>
      <c r="O49" s="118">
        <v>11595.12</v>
      </c>
      <c r="P49" s="120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0"/>
      <c r="B50" s="91" t="str">
        <f>IF(L!$A$1=1,L!B223,IF(L!$A$1=2,L!C223,L!D223))</f>
        <v>2022 Qershor</v>
      </c>
      <c r="C50" s="117">
        <f t="shared" si="31"/>
        <v>0</v>
      </c>
      <c r="D50" s="118">
        <f t="shared" si="33"/>
        <v>0</v>
      </c>
      <c r="E50" s="118"/>
      <c r="F50" s="118"/>
      <c r="G50" s="118"/>
      <c r="H50" s="118"/>
      <c r="I50" s="118"/>
      <c r="J50" s="120">
        <f>SUM(K50:O50)</f>
        <v>0</v>
      </c>
      <c r="K50" s="118"/>
      <c r="L50" s="118"/>
      <c r="M50" s="118"/>
      <c r="N50" s="118"/>
      <c r="O50" s="118"/>
      <c r="P50" s="120">
        <f t="shared" si="36"/>
        <v>0</v>
      </c>
      <c r="Q50" s="118"/>
      <c r="R50" s="118"/>
      <c r="S50" s="118"/>
      <c r="T50" s="118"/>
      <c r="U50" s="118"/>
    </row>
    <row r="51" spans="1:21">
      <c r="A51" s="140"/>
      <c r="B51" s="91" t="str">
        <f>IF(L!$A$1=1,L!B224,IF(L!$A$1=2,L!C224,L!D224))</f>
        <v>2022 Korrik</v>
      </c>
      <c r="C51" s="117">
        <f t="shared" si="31"/>
        <v>0</v>
      </c>
      <c r="D51" s="118">
        <f t="shared" si="33"/>
        <v>0</v>
      </c>
      <c r="E51" s="118"/>
      <c r="F51" s="118"/>
      <c r="G51" s="118"/>
      <c r="H51" s="118"/>
      <c r="I51" s="118"/>
      <c r="J51" s="120">
        <f t="shared" ref="J51:J56" si="37">SUM(K51:O51)</f>
        <v>0</v>
      </c>
      <c r="K51" s="118"/>
      <c r="L51" s="118"/>
      <c r="M51" s="118"/>
      <c r="N51" s="118"/>
      <c r="O51" s="118"/>
      <c r="P51" s="120">
        <f t="shared" si="36"/>
        <v>0</v>
      </c>
      <c r="Q51" s="118"/>
      <c r="R51" s="118"/>
      <c r="S51" s="118"/>
      <c r="T51" s="118"/>
      <c r="U51" s="118"/>
    </row>
    <row r="52" spans="1:21">
      <c r="A52" s="140"/>
      <c r="B52" s="91" t="str">
        <f>IF(L!$A$1=1,L!B225,IF(L!$A$1=2,L!C225,L!D225))</f>
        <v>2022 Gusht</v>
      </c>
      <c r="C52" s="117">
        <f t="shared" si="31"/>
        <v>0</v>
      </c>
      <c r="D52" s="118">
        <f t="shared" si="33"/>
        <v>0</v>
      </c>
      <c r="E52" s="118"/>
      <c r="F52" s="118"/>
      <c r="G52" s="118"/>
      <c r="H52" s="118"/>
      <c r="I52" s="118"/>
      <c r="J52" s="120">
        <f t="shared" si="37"/>
        <v>0</v>
      </c>
      <c r="K52" s="118"/>
      <c r="L52" s="118"/>
      <c r="M52" s="118"/>
      <c r="N52" s="118"/>
      <c r="O52" s="118"/>
      <c r="P52" s="120">
        <f t="shared" si="36"/>
        <v>0</v>
      </c>
      <c r="Q52" s="118"/>
      <c r="R52" s="118"/>
      <c r="S52" s="118"/>
      <c r="T52" s="118"/>
      <c r="U52" s="118"/>
    </row>
    <row r="53" spans="1:21">
      <c r="A53" s="140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40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40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0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6201076</v>
      </c>
      <c r="D57" s="117">
        <f t="shared" ref="D57:U57" si="40">SUM(D45:D56)</f>
        <v>2540283.2199999997</v>
      </c>
      <c r="E57" s="117">
        <f t="shared" si="40"/>
        <v>476638.28</v>
      </c>
      <c r="F57" s="117">
        <f t="shared" si="40"/>
        <v>299229.54000000004</v>
      </c>
      <c r="G57" s="117">
        <f t="shared" si="40"/>
        <v>66740.91</v>
      </c>
      <c r="H57" s="117">
        <f t="shared" si="40"/>
        <v>62891.49</v>
      </c>
      <c r="I57" s="117">
        <f t="shared" si="40"/>
        <v>1634783</v>
      </c>
      <c r="J57" s="117">
        <f t="shared" si="40"/>
        <v>2622676.1800000002</v>
      </c>
      <c r="K57" s="117">
        <f t="shared" si="40"/>
        <v>2238759.7199999997</v>
      </c>
      <c r="L57" s="117">
        <f t="shared" si="40"/>
        <v>88489.33</v>
      </c>
      <c r="M57" s="117">
        <f t="shared" si="40"/>
        <v>28438.720000000001</v>
      </c>
      <c r="N57" s="117">
        <f t="shared" si="40"/>
        <v>0</v>
      </c>
      <c r="O57" s="117">
        <f t="shared" si="40"/>
        <v>266988.40999999997</v>
      </c>
      <c r="P57" s="117">
        <f t="shared" si="40"/>
        <v>1038116.6000000001</v>
      </c>
      <c r="Q57" s="117">
        <f t="shared" si="40"/>
        <v>521710.79000000004</v>
      </c>
      <c r="R57" s="117">
        <f t="shared" si="40"/>
        <v>209869.4</v>
      </c>
      <c r="S57" s="117">
        <f t="shared" si="40"/>
        <v>24000</v>
      </c>
      <c r="T57" s="117">
        <f t="shared" si="40"/>
        <v>31800</v>
      </c>
      <c r="U57" s="117">
        <f t="shared" si="40"/>
        <v>250736.41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25" activePane="bottomRight" state="frozen"/>
      <selection pane="topRight" activeCell="C1" sqref="C1"/>
      <selection pane="bottomLeft" activeCell="A9" sqref="A9"/>
      <selection pane="bottomRight" activeCell="E38" sqref="E38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46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53"/>
      <c r="N4" s="153"/>
      <c r="O4" s="123">
        <v>1870</v>
      </c>
      <c r="P4" s="123">
        <v>10566</v>
      </c>
    </row>
    <row r="5" spans="1:16" s="3" customFormat="1" ht="21.95" customHeight="1">
      <c r="A5" s="146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53"/>
      <c r="N5" s="153"/>
      <c r="O5" s="123">
        <v>1342.7</v>
      </c>
      <c r="P5" s="123">
        <v>13285</v>
      </c>
    </row>
    <row r="6" spans="1:16" s="3" customFormat="1" ht="21.95" customHeight="1">
      <c r="A6" s="146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53"/>
      <c r="N6" s="153"/>
      <c r="O6" s="123">
        <v>1797.3</v>
      </c>
      <c r="P6" s="123">
        <v>10115</v>
      </c>
    </row>
    <row r="7" spans="1:16" s="3" customFormat="1" ht="21.95" customHeight="1">
      <c r="A7" s="146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53"/>
      <c r="N7" s="153"/>
      <c r="O7" s="123">
        <v>1915</v>
      </c>
      <c r="P7" s="123">
        <v>13920</v>
      </c>
    </row>
    <row r="8" spans="1:16" s="3" customFormat="1" ht="21.95" customHeight="1">
      <c r="A8" s="146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53"/>
      <c r="N8" s="153"/>
      <c r="O8" s="123">
        <v>3195</v>
      </c>
      <c r="P8" s="123">
        <v>13956</v>
      </c>
    </row>
    <row r="9" spans="1:16" s="3" customFormat="1" ht="21.95" customHeight="1">
      <c r="A9" s="146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53"/>
      <c r="N9" s="153"/>
      <c r="O9" s="123">
        <v>730</v>
      </c>
      <c r="P9" s="123">
        <v>10736</v>
      </c>
    </row>
    <row r="10" spans="1:16" s="3" customFormat="1" ht="21.95" customHeight="1">
      <c r="A10" s="146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53"/>
      <c r="N10" s="153"/>
      <c r="O10" s="123">
        <v>2555</v>
      </c>
      <c r="P10" s="123">
        <v>17625</v>
      </c>
    </row>
    <row r="11" spans="1:16" s="3" customFormat="1" ht="21.95" customHeight="1">
      <c r="A11" s="146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53"/>
      <c r="N11" s="153"/>
      <c r="O11" s="123">
        <v>1540</v>
      </c>
      <c r="P11" s="123">
        <v>22063</v>
      </c>
    </row>
    <row r="12" spans="1:16" s="3" customFormat="1" ht="21.95" customHeight="1">
      <c r="A12" s="146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53"/>
      <c r="N12" s="153"/>
      <c r="O12" s="123">
        <v>1070</v>
      </c>
      <c r="P12" s="123">
        <v>16845</v>
      </c>
    </row>
    <row r="13" spans="1:16" s="3" customFormat="1" ht="21.95" customHeight="1">
      <c r="A13" s="146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53"/>
      <c r="N13" s="153"/>
      <c r="O13" s="123">
        <v>1965</v>
      </c>
      <c r="P13" s="123">
        <v>18901</v>
      </c>
    </row>
    <row r="14" spans="1:16" s="3" customFormat="1" ht="21.95" customHeight="1">
      <c r="A14" s="146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53"/>
      <c r="N14" s="153"/>
      <c r="O14" s="123">
        <v>295</v>
      </c>
      <c r="P14" s="123">
        <v>16286</v>
      </c>
    </row>
    <row r="15" spans="1:16" s="3" customFormat="1" ht="21.95" customHeight="1">
      <c r="A15" s="146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53"/>
      <c r="N15" s="153"/>
      <c r="O15" s="123">
        <v>479</v>
      </c>
      <c r="P15" s="123">
        <v>21890.5</v>
      </c>
    </row>
    <row r="16" spans="1:16" s="3" customFormat="1" ht="21.95" customHeight="1">
      <c r="A16" s="146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46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53"/>
      <c r="N17" s="153"/>
      <c r="O17" s="123">
        <v>20</v>
      </c>
      <c r="P17" s="123">
        <v>20595</v>
      </c>
    </row>
    <row r="18" spans="1:17" s="3" customFormat="1" ht="20.100000000000001" customHeight="1">
      <c r="A18" s="146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53"/>
      <c r="N18" s="153"/>
      <c r="O18" s="123">
        <v>40</v>
      </c>
      <c r="P18" s="123">
        <v>18945</v>
      </c>
    </row>
    <row r="19" spans="1:17" s="3" customFormat="1" ht="18.75" customHeight="1">
      <c r="A19" s="146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53">
        <v>0</v>
      </c>
      <c r="N19" s="153"/>
      <c r="O19" s="123">
        <v>280</v>
      </c>
      <c r="P19" s="123">
        <v>12216</v>
      </c>
    </row>
    <row r="20" spans="1:17" s="3" customFormat="1" ht="20.100000000000001" customHeight="1">
      <c r="A20" s="146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53">
        <v>0</v>
      </c>
      <c r="N20" s="153"/>
      <c r="O20" s="123">
        <v>0</v>
      </c>
      <c r="P20" s="123">
        <v>1610</v>
      </c>
    </row>
    <row r="21" spans="1:17" s="3" customFormat="1" ht="20.100000000000001" customHeight="1">
      <c r="A21" s="146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53">
        <v>0</v>
      </c>
      <c r="N21" s="153"/>
      <c r="O21" s="123">
        <v>0</v>
      </c>
      <c r="P21" s="123">
        <v>5465</v>
      </c>
    </row>
    <row r="22" spans="1:17" s="3" customFormat="1" ht="20.100000000000001" customHeight="1">
      <c r="A22" s="146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53">
        <v>0</v>
      </c>
      <c r="N22" s="153"/>
      <c r="O22" s="123">
        <v>270</v>
      </c>
      <c r="P22" s="123">
        <v>14405</v>
      </c>
    </row>
    <row r="23" spans="1:17" s="3" customFormat="1" ht="20.100000000000001" customHeight="1">
      <c r="A23" s="146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53">
        <v>0</v>
      </c>
      <c r="N23" s="153"/>
      <c r="O23" s="123">
        <v>140</v>
      </c>
      <c r="P23" s="123">
        <v>20510</v>
      </c>
    </row>
    <row r="24" spans="1:17" s="3" customFormat="1" ht="20.100000000000001" customHeight="1">
      <c r="A24" s="146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53">
        <v>0</v>
      </c>
      <c r="N24" s="153"/>
      <c r="O24" s="123">
        <v>90</v>
      </c>
      <c r="P24" s="123">
        <v>21697.5</v>
      </c>
    </row>
    <row r="25" spans="1:17" s="3" customFormat="1" ht="20.100000000000001" customHeight="1">
      <c r="A25" s="146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53">
        <v>0</v>
      </c>
      <c r="N25" s="153"/>
      <c r="O25" s="123">
        <v>831</v>
      </c>
      <c r="P25" s="123">
        <v>24864.5</v>
      </c>
    </row>
    <row r="26" spans="1:17" s="3" customFormat="1" ht="20.100000000000001" customHeight="1">
      <c r="A26" s="146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53">
        <v>0</v>
      </c>
      <c r="N26" s="153"/>
      <c r="O26" s="123">
        <v>941.1</v>
      </c>
      <c r="P26" s="123">
        <v>22627.5</v>
      </c>
    </row>
    <row r="27" spans="1:17" s="3" customFormat="1" ht="20.100000000000001" customHeight="1">
      <c r="A27" s="146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53">
        <v>0</v>
      </c>
      <c r="N27" s="153"/>
      <c r="O27" s="123">
        <v>1100</v>
      </c>
      <c r="P27" s="123">
        <v>22044</v>
      </c>
    </row>
    <row r="28" spans="1:17" s="3" customFormat="1" ht="20.100000000000001" customHeight="1">
      <c r="A28" s="146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53">
        <v>0</v>
      </c>
      <c r="N28" s="153"/>
      <c r="O28" s="123">
        <v>1650</v>
      </c>
      <c r="P28" s="123">
        <v>22386</v>
      </c>
    </row>
    <row r="29" spans="1:17" s="3" customFormat="1" ht="20.100000000000001" customHeight="1">
      <c r="A29" s="146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6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48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2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</row>
    <row r="34" spans="1:217" s="3" customFormat="1" ht="18.75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  <c r="Q36" s="3">
        <v>0</v>
      </c>
    </row>
    <row r="37" spans="1:217" s="3" customFormat="1" ht="18.75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49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47">
        <v>2021</v>
      </c>
      <c r="B43" s="97" t="str">
        <f>IF(L!$A$1=1,L!B218,IF(L!$A$1=2,L!C218,L!D218))</f>
        <v>2022 Janar</v>
      </c>
      <c r="C43" s="116">
        <f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6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>SUM(D44:P44)</f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6">
        <v>0</v>
      </c>
      <c r="N44" s="126">
        <v>19.5</v>
      </c>
      <c r="O44" s="125">
        <v>4360</v>
      </c>
      <c r="P44" s="128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>SUM(D45:P45)</f>
        <v>175405.00999999998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26237</v>
      </c>
      <c r="P45" s="128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>SUM(D46:P46)</f>
        <v>144682.98000000001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0</v>
      </c>
      <c r="P46" s="128">
        <v>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>SUM(D47:P47)</f>
        <v>114270.76999999999</v>
      </c>
      <c r="D47" s="125">
        <v>37900.67</v>
      </c>
      <c r="E47" s="125">
        <v>7637</v>
      </c>
      <c r="F47" s="125">
        <v>8790</v>
      </c>
      <c r="G47" s="125">
        <v>0</v>
      </c>
      <c r="H47" s="125">
        <v>6725.14</v>
      </c>
      <c r="I47" s="125">
        <v>237</v>
      </c>
      <c r="J47" s="125">
        <v>4045.5</v>
      </c>
      <c r="K47" s="125">
        <v>3720</v>
      </c>
      <c r="L47" s="125">
        <v>24420.25</v>
      </c>
      <c r="M47" s="125">
        <v>20795.21</v>
      </c>
      <c r="N47" s="125">
        <v>0</v>
      </c>
      <c r="O47" s="125">
        <v>0</v>
      </c>
      <c r="P47" s="128">
        <v>0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8"/>
    </row>
    <row r="49" spans="1:17" s="3" customFormat="1" ht="18.75" customHeight="1">
      <c r="A49" s="148"/>
      <c r="B49" s="97" t="str">
        <f>IF(L!$A$1=1,L!B224,IF(L!$A$1=2,L!C224,L!D224))</f>
        <v>2022 Korrik</v>
      </c>
      <c r="C49" s="116">
        <f>SUM(D49:P49)</f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8"/>
      <c r="Q49" s="3">
        <v>0</v>
      </c>
    </row>
    <row r="50" spans="1:17" s="3" customFormat="1" ht="18.75" customHeight="1">
      <c r="A50" s="148"/>
      <c r="B50" s="97" t="str">
        <f>IF(L!$A$1=1,L!B225,IF(L!$A$1=2,L!C225,L!D225))</f>
        <v>2022 Gusht</v>
      </c>
      <c r="C50" s="116">
        <f>SUM(D50:P50)</f>
        <v>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8"/>
    </row>
    <row r="51" spans="1:17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8"/>
    </row>
    <row r="52" spans="1:17" s="3" customFormat="1" ht="18.75" customHeight="1">
      <c r="A52" s="148"/>
      <c r="B52" s="97" t="str">
        <f>IF(L!$A$1=1,L!B227,IF(L!$A$1=2,L!C227,L!D227))</f>
        <v>2022 Tetor</v>
      </c>
      <c r="C52" s="116">
        <f>SUM(D52:P52)</f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8"/>
    </row>
    <row r="53" spans="1:17" s="3" customFormat="1" ht="18.75" customHeight="1">
      <c r="A53" s="148"/>
      <c r="B53" s="97" t="str">
        <f>IF(L!$A$1=1,L!B228,IF(L!$A$1=2,L!C228,L!D228))</f>
        <v xml:space="preserve">2022 Nëntor </v>
      </c>
      <c r="C53" s="116">
        <f>SUM(D53:P53)</f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8"/>
    </row>
    <row r="54" spans="1:17" s="3" customFormat="1" ht="18.75" customHeight="1">
      <c r="A54" s="148"/>
      <c r="B54" s="97" t="str">
        <f>IF(L!$A$1=1,L!B229,IF(L!$A$1=2,L!C229,L!D229))</f>
        <v>2022 Dhjetor</v>
      </c>
      <c r="C54" s="116">
        <f t="shared" ref="C54" si="6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7" s="3" customFormat="1" ht="18.75" customHeight="1">
      <c r="A55" s="149"/>
      <c r="B55" s="130" t="str">
        <f>IF(L!$A$1=1,L!B230,IF(L!$A$1=2,L!C230,L!D230))</f>
        <v>Gjithsej 2022</v>
      </c>
      <c r="C55" s="131">
        <f>SUM(C43:C54)</f>
        <v>635757.71</v>
      </c>
      <c r="D55" s="131">
        <f t="shared" ref="D55:P55" si="7">SUM(D43:D54)</f>
        <v>198909.53999999998</v>
      </c>
      <c r="E55" s="131">
        <f t="shared" si="7"/>
        <v>36347</v>
      </c>
      <c r="F55" s="131">
        <f t="shared" si="7"/>
        <v>32036</v>
      </c>
      <c r="G55" s="131">
        <f t="shared" si="7"/>
        <v>160</v>
      </c>
      <c r="H55" s="131">
        <f t="shared" si="7"/>
        <v>24705.74</v>
      </c>
      <c r="I55" s="131">
        <f t="shared" si="7"/>
        <v>61746.39</v>
      </c>
      <c r="J55" s="131">
        <f t="shared" si="7"/>
        <v>22710.5</v>
      </c>
      <c r="K55" s="131">
        <f t="shared" si="7"/>
        <v>14025</v>
      </c>
      <c r="L55" s="131">
        <f t="shared" si="7"/>
        <v>102849.93</v>
      </c>
      <c r="M55" s="131">
        <f t="shared" si="7"/>
        <v>20795.21</v>
      </c>
      <c r="N55" s="131">
        <f t="shared" si="7"/>
        <v>44.4</v>
      </c>
      <c r="O55" s="131">
        <f t="shared" si="7"/>
        <v>39337</v>
      </c>
      <c r="P55" s="131">
        <f t="shared" si="7"/>
        <v>82091</v>
      </c>
    </row>
    <row r="56" spans="1:17" s="3" customFormat="1">
      <c r="D56" s="4"/>
      <c r="E56" s="4"/>
      <c r="F56" s="4"/>
      <c r="P56" s="72"/>
    </row>
    <row r="57" spans="1:17" s="3" customFormat="1">
      <c r="C57" s="138">
        <f>C41-C56</f>
        <v>113106.07999999999</v>
      </c>
      <c r="D57" s="4"/>
      <c r="E57" s="4"/>
      <c r="F57" s="4"/>
      <c r="P57" s="72"/>
    </row>
    <row r="58" spans="1:17" s="3" customFormat="1">
      <c r="D58" s="4"/>
      <c r="E58" s="4"/>
      <c r="F58" s="4"/>
      <c r="P58" s="72"/>
    </row>
    <row r="59" spans="1:17" s="3" customFormat="1">
      <c r="D59" s="4"/>
      <c r="E59" s="4"/>
      <c r="F59" s="4"/>
      <c r="P59" s="72"/>
    </row>
    <row r="60" spans="1:17" s="3" customFormat="1">
      <c r="D60" s="4"/>
      <c r="E60" s="4"/>
      <c r="F60" s="4"/>
      <c r="P60" s="72"/>
    </row>
    <row r="61" spans="1:17" s="3" customFormat="1">
      <c r="D61" s="4"/>
      <c r="E61" s="4"/>
      <c r="F61" s="4"/>
      <c r="P61" s="72"/>
    </row>
    <row r="62" spans="1:17" s="3" customFormat="1">
      <c r="D62" s="4"/>
      <c r="E62" s="4"/>
      <c r="F62" s="4"/>
      <c r="P62" s="72"/>
    </row>
    <row r="63" spans="1:17" s="3" customFormat="1">
      <c r="D63" s="4"/>
      <c r="E63" s="4"/>
      <c r="F63" s="4"/>
      <c r="P63" s="72"/>
    </row>
    <row r="64" spans="1:17" s="3" customFormat="1">
      <c r="D64" s="4"/>
      <c r="E64" s="4"/>
      <c r="F64" s="4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2021-05-25T12:10:12Z</cp:lastPrinted>
  <dcterms:created xsi:type="dcterms:W3CDTF">2015-03-12T08:53:45Z</dcterms:created>
  <dcterms:modified xsi:type="dcterms:W3CDTF">2022-06-03T12:29:59Z</dcterms:modified>
</cp:coreProperties>
</file>