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 activeTab="2"/>
  </bookViews>
  <sheets>
    <sheet name="2022" sheetId="1" r:id="rId1"/>
    <sheet name="2023" sheetId="2" r:id="rId2"/>
    <sheet name="2024" sheetId="3" r:id="rId3"/>
  </sheets>
  <definedNames>
    <definedName name="_xlnm.Print_Area" localSheetId="0">'2022'!#REF!</definedName>
    <definedName name="_xlnm.Print_Area" localSheetId="1">'2023'!#REF!</definedName>
    <definedName name="_xlnm.Print_Area" localSheetId="2">'2024'!#REF!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3" l="1"/>
  <c r="Q43" i="3"/>
  <c r="Q43" i="2"/>
  <c r="Q44" i="1"/>
  <c r="Q49" i="1"/>
  <c r="Q30" i="1"/>
  <c r="Q38" i="1"/>
  <c r="S30" i="2" l="1"/>
  <c r="S27" i="2"/>
  <c r="S27" i="1"/>
  <c r="R27" i="1"/>
  <c r="Q40" i="3" l="1"/>
  <c r="N40" i="3"/>
  <c r="K40" i="3"/>
  <c r="F40" i="3"/>
  <c r="H40" i="3" s="1"/>
  <c r="C40" i="3"/>
  <c r="P39" i="3"/>
  <c r="P41" i="3" s="1"/>
  <c r="O39" i="3"/>
  <c r="O41" i="3" s="1"/>
  <c r="M39" i="3"/>
  <c r="M41" i="3" s="1"/>
  <c r="L39" i="3"/>
  <c r="L41" i="3" s="1"/>
  <c r="J39" i="3"/>
  <c r="J41" i="3" s="1"/>
  <c r="I39" i="3"/>
  <c r="I41" i="3" s="1"/>
  <c r="G39" i="3"/>
  <c r="G41" i="3" s="1"/>
  <c r="F39" i="3"/>
  <c r="D39" i="3"/>
  <c r="D41" i="3" s="1"/>
  <c r="C39" i="3"/>
  <c r="P37" i="3"/>
  <c r="O37" i="3"/>
  <c r="M37" i="3"/>
  <c r="L37" i="3"/>
  <c r="J37" i="3"/>
  <c r="I37" i="3"/>
  <c r="G37" i="3"/>
  <c r="F37" i="3"/>
  <c r="D37" i="3"/>
  <c r="C37" i="3"/>
  <c r="S36" i="3"/>
  <c r="R36" i="3"/>
  <c r="T36" i="3" s="1"/>
  <c r="Q36" i="3"/>
  <c r="Q37" i="3" s="1"/>
  <c r="N36" i="3"/>
  <c r="K36" i="3"/>
  <c r="E36" i="3"/>
  <c r="E37" i="3" s="1"/>
  <c r="S35" i="3"/>
  <c r="R35" i="3"/>
  <c r="N35" i="3"/>
  <c r="K35" i="3"/>
  <c r="K37" i="3" s="1"/>
  <c r="H35" i="3"/>
  <c r="E35" i="3"/>
  <c r="P34" i="3"/>
  <c r="O34" i="3"/>
  <c r="M34" i="3"/>
  <c r="L34" i="3"/>
  <c r="J34" i="3"/>
  <c r="I34" i="3"/>
  <c r="G34" i="3"/>
  <c r="F34" i="3"/>
  <c r="D34" i="3"/>
  <c r="C34" i="3"/>
  <c r="B34" i="3"/>
  <c r="S33" i="3"/>
  <c r="R33" i="3"/>
  <c r="T33" i="3" s="1"/>
  <c r="Q33" i="3"/>
  <c r="N33" i="3"/>
  <c r="K33" i="3"/>
  <c r="H33" i="3"/>
  <c r="E33" i="3"/>
  <c r="S32" i="3"/>
  <c r="R32" i="3"/>
  <c r="Q32" i="3"/>
  <c r="N32" i="3"/>
  <c r="K32" i="3"/>
  <c r="H32" i="3"/>
  <c r="E32" i="3"/>
  <c r="S31" i="3"/>
  <c r="R31" i="3"/>
  <c r="Q31" i="3"/>
  <c r="N31" i="3"/>
  <c r="K31" i="3"/>
  <c r="H31" i="3"/>
  <c r="E31" i="3"/>
  <c r="S30" i="3"/>
  <c r="R30" i="3"/>
  <c r="Q30" i="3"/>
  <c r="N30" i="3"/>
  <c r="K30" i="3"/>
  <c r="H30" i="3"/>
  <c r="E30" i="3"/>
  <c r="P29" i="3"/>
  <c r="O29" i="3"/>
  <c r="M29" i="3"/>
  <c r="L29" i="3"/>
  <c r="J29" i="3"/>
  <c r="I29" i="3"/>
  <c r="G29" i="3"/>
  <c r="F29" i="3"/>
  <c r="D29" i="3"/>
  <c r="C29" i="3"/>
  <c r="S28" i="3"/>
  <c r="T28" i="3" s="1"/>
  <c r="R28" i="3"/>
  <c r="Q28" i="3"/>
  <c r="Q29" i="3" s="1"/>
  <c r="N28" i="3"/>
  <c r="K28" i="3"/>
  <c r="K29" i="3" s="1"/>
  <c r="H28" i="3"/>
  <c r="E28" i="3"/>
  <c r="R27" i="3"/>
  <c r="R29" i="3" s="1"/>
  <c r="N27" i="3"/>
  <c r="K27" i="3"/>
  <c r="H27" i="3"/>
  <c r="E27" i="3"/>
  <c r="P26" i="3"/>
  <c r="O26" i="3"/>
  <c r="M26" i="3"/>
  <c r="L26" i="3"/>
  <c r="J26" i="3"/>
  <c r="I26" i="3"/>
  <c r="G26" i="3"/>
  <c r="F26" i="3"/>
  <c r="D26" i="3"/>
  <c r="C26" i="3"/>
  <c r="B26" i="3"/>
  <c r="S25" i="3"/>
  <c r="R25" i="3"/>
  <c r="Q25" i="3"/>
  <c r="N25" i="3"/>
  <c r="K25" i="3"/>
  <c r="K26" i="3" s="1"/>
  <c r="H25" i="3"/>
  <c r="E25" i="3"/>
  <c r="S24" i="3"/>
  <c r="R24" i="3"/>
  <c r="Q24" i="3"/>
  <c r="Q26" i="3" s="1"/>
  <c r="N24" i="3"/>
  <c r="K24" i="3"/>
  <c r="H24" i="3"/>
  <c r="E24" i="3"/>
  <c r="P23" i="3"/>
  <c r="O23" i="3"/>
  <c r="M23" i="3"/>
  <c r="L23" i="3"/>
  <c r="J23" i="3"/>
  <c r="I23" i="3"/>
  <c r="G23" i="3"/>
  <c r="F23" i="3"/>
  <c r="D23" i="3"/>
  <c r="C23" i="3"/>
  <c r="S22" i="3"/>
  <c r="R22" i="3"/>
  <c r="Q22" i="3"/>
  <c r="N22" i="3"/>
  <c r="K22" i="3"/>
  <c r="H22" i="3"/>
  <c r="E22" i="3"/>
  <c r="S21" i="3"/>
  <c r="R21" i="3"/>
  <c r="R23" i="3" s="1"/>
  <c r="Q21" i="3"/>
  <c r="Q23" i="3" s="1"/>
  <c r="N21" i="3"/>
  <c r="K21" i="3"/>
  <c r="H21" i="3"/>
  <c r="H39" i="3" s="1"/>
  <c r="E21" i="3"/>
  <c r="E23" i="3" s="1"/>
  <c r="P20" i="3"/>
  <c r="O20" i="3"/>
  <c r="M20" i="3"/>
  <c r="L20" i="3"/>
  <c r="J20" i="3"/>
  <c r="I20" i="3"/>
  <c r="G20" i="3"/>
  <c r="G38" i="3" s="1"/>
  <c r="F20" i="3"/>
  <c r="D20" i="3"/>
  <c r="C20" i="3"/>
  <c r="B20" i="3"/>
  <c r="S19" i="3"/>
  <c r="R19" i="3"/>
  <c r="T19" i="3" s="1"/>
  <c r="Q19" i="3"/>
  <c r="N19" i="3"/>
  <c r="K19" i="3"/>
  <c r="H19" i="3"/>
  <c r="E19" i="3"/>
  <c r="S18" i="3"/>
  <c r="R18" i="3"/>
  <c r="Q18" i="3"/>
  <c r="N18" i="3"/>
  <c r="K18" i="3"/>
  <c r="H18" i="3"/>
  <c r="E18" i="3"/>
  <c r="S17" i="3"/>
  <c r="R17" i="3"/>
  <c r="Q17" i="3"/>
  <c r="N17" i="3"/>
  <c r="K17" i="3"/>
  <c r="H17" i="3"/>
  <c r="E17" i="3"/>
  <c r="S16" i="3"/>
  <c r="R16" i="3"/>
  <c r="Q16" i="3"/>
  <c r="N16" i="3"/>
  <c r="K16" i="3"/>
  <c r="H16" i="3"/>
  <c r="E16" i="3"/>
  <c r="S15" i="3"/>
  <c r="R15" i="3"/>
  <c r="T15" i="3" s="1"/>
  <c r="N15" i="3"/>
  <c r="K15" i="3"/>
  <c r="H15" i="3"/>
  <c r="E15" i="3"/>
  <c r="S14" i="3"/>
  <c r="R14" i="3"/>
  <c r="Q14" i="3"/>
  <c r="N14" i="3"/>
  <c r="K14" i="3"/>
  <c r="H14" i="3"/>
  <c r="E14" i="3"/>
  <c r="S13" i="3"/>
  <c r="R13" i="3"/>
  <c r="Q13" i="3"/>
  <c r="N13" i="3"/>
  <c r="K13" i="3"/>
  <c r="H13" i="3"/>
  <c r="E13" i="3"/>
  <c r="S12" i="3"/>
  <c r="R12" i="3"/>
  <c r="Q12" i="3"/>
  <c r="N12" i="3"/>
  <c r="K12" i="3"/>
  <c r="H12" i="3"/>
  <c r="E12" i="3"/>
  <c r="S11" i="3"/>
  <c r="R11" i="3"/>
  <c r="Q11" i="3"/>
  <c r="N11" i="3"/>
  <c r="K11" i="3"/>
  <c r="H11" i="3"/>
  <c r="E11" i="3"/>
  <c r="S10" i="3"/>
  <c r="R10" i="3"/>
  <c r="Q10" i="3"/>
  <c r="N10" i="3"/>
  <c r="K10" i="3"/>
  <c r="H10" i="3"/>
  <c r="E10" i="3"/>
  <c r="S9" i="3"/>
  <c r="R9" i="3"/>
  <c r="Q9" i="3"/>
  <c r="N9" i="3"/>
  <c r="K9" i="3"/>
  <c r="H9" i="3"/>
  <c r="E9" i="3"/>
  <c r="S8" i="3"/>
  <c r="R8" i="3"/>
  <c r="Q8" i="3"/>
  <c r="N8" i="3"/>
  <c r="K8" i="3"/>
  <c r="H8" i="3"/>
  <c r="E8" i="3"/>
  <c r="S7" i="3"/>
  <c r="R7" i="3"/>
  <c r="T7" i="3" s="1"/>
  <c r="Q7" i="3"/>
  <c r="N7" i="3"/>
  <c r="K7" i="3"/>
  <c r="H7" i="3"/>
  <c r="E7" i="3"/>
  <c r="S6" i="3"/>
  <c r="R6" i="3"/>
  <c r="Q6" i="3"/>
  <c r="N6" i="3"/>
  <c r="K6" i="3"/>
  <c r="H6" i="3"/>
  <c r="E6" i="3"/>
  <c r="Q40" i="2"/>
  <c r="N40" i="2"/>
  <c r="K40" i="2"/>
  <c r="F40" i="2"/>
  <c r="H40" i="2" s="1"/>
  <c r="C40" i="2"/>
  <c r="P39" i="2"/>
  <c r="P41" i="2" s="1"/>
  <c r="O39" i="2"/>
  <c r="O41" i="2" s="1"/>
  <c r="M39" i="2"/>
  <c r="M41" i="2" s="1"/>
  <c r="L39" i="2"/>
  <c r="L41" i="2" s="1"/>
  <c r="J39" i="2"/>
  <c r="J41" i="2" s="1"/>
  <c r="I39" i="2"/>
  <c r="I41" i="2" s="1"/>
  <c r="G39" i="2"/>
  <c r="G41" i="2" s="1"/>
  <c r="F39" i="2"/>
  <c r="D39" i="2"/>
  <c r="D41" i="2" s="1"/>
  <c r="C39" i="2"/>
  <c r="P37" i="2"/>
  <c r="O37" i="2"/>
  <c r="M37" i="2"/>
  <c r="L37" i="2"/>
  <c r="J37" i="2"/>
  <c r="I37" i="2"/>
  <c r="G37" i="2"/>
  <c r="F37" i="2"/>
  <c r="D37" i="2"/>
  <c r="C37" i="2"/>
  <c r="S36" i="2"/>
  <c r="R36" i="2"/>
  <c r="Q36" i="2"/>
  <c r="Q37" i="2" s="1"/>
  <c r="N36" i="2"/>
  <c r="K36" i="2"/>
  <c r="E36" i="2"/>
  <c r="S35" i="2"/>
  <c r="R35" i="2"/>
  <c r="N35" i="2"/>
  <c r="K35" i="2"/>
  <c r="H35" i="2"/>
  <c r="H37" i="2" s="1"/>
  <c r="E35" i="2"/>
  <c r="P34" i="2"/>
  <c r="O34" i="2"/>
  <c r="M34" i="2"/>
  <c r="L34" i="2"/>
  <c r="J34" i="2"/>
  <c r="I34" i="2"/>
  <c r="G34" i="2"/>
  <c r="F34" i="2"/>
  <c r="D34" i="2"/>
  <c r="C34" i="2"/>
  <c r="B34" i="2"/>
  <c r="S33" i="2"/>
  <c r="R33" i="2"/>
  <c r="T33" i="2" s="1"/>
  <c r="Q33" i="2"/>
  <c r="N33" i="2"/>
  <c r="K33" i="2"/>
  <c r="H33" i="2"/>
  <c r="E33" i="2"/>
  <c r="S32" i="2"/>
  <c r="R32" i="2"/>
  <c r="Q32" i="2"/>
  <c r="N32" i="2"/>
  <c r="K32" i="2"/>
  <c r="H32" i="2"/>
  <c r="E32" i="2"/>
  <c r="S31" i="2"/>
  <c r="R31" i="2"/>
  <c r="Q31" i="2"/>
  <c r="N31" i="2"/>
  <c r="K31" i="2"/>
  <c r="H31" i="2"/>
  <c r="E31" i="2"/>
  <c r="R30" i="2"/>
  <c r="T30" i="2" s="1"/>
  <c r="Q30" i="2"/>
  <c r="N30" i="2"/>
  <c r="K30" i="2"/>
  <c r="H30" i="2"/>
  <c r="E30" i="2"/>
  <c r="P29" i="2"/>
  <c r="O29" i="2"/>
  <c r="M29" i="2"/>
  <c r="L29" i="2"/>
  <c r="J29" i="2"/>
  <c r="I29" i="2"/>
  <c r="G29" i="2"/>
  <c r="F29" i="2"/>
  <c r="D29" i="2"/>
  <c r="C29" i="2"/>
  <c r="S28" i="2"/>
  <c r="R28" i="2"/>
  <c r="Q28" i="2"/>
  <c r="Q29" i="2" s="1"/>
  <c r="N28" i="2"/>
  <c r="K28" i="2"/>
  <c r="H28" i="2"/>
  <c r="E28" i="2"/>
  <c r="R27" i="2"/>
  <c r="N27" i="2"/>
  <c r="K27" i="2"/>
  <c r="H27" i="2"/>
  <c r="E27" i="2"/>
  <c r="P26" i="2"/>
  <c r="O26" i="2"/>
  <c r="M26" i="2"/>
  <c r="L26" i="2"/>
  <c r="J26" i="2"/>
  <c r="I26" i="2"/>
  <c r="G26" i="2"/>
  <c r="F26" i="2"/>
  <c r="D26" i="2"/>
  <c r="C26" i="2"/>
  <c r="B26" i="2"/>
  <c r="S25" i="2"/>
  <c r="R25" i="2"/>
  <c r="Q25" i="2"/>
  <c r="N25" i="2"/>
  <c r="K25" i="2"/>
  <c r="H25" i="2"/>
  <c r="E25" i="2"/>
  <c r="S24" i="2"/>
  <c r="R24" i="2"/>
  <c r="Q24" i="2"/>
  <c r="N24" i="2"/>
  <c r="K24" i="2"/>
  <c r="H24" i="2"/>
  <c r="E24" i="2"/>
  <c r="P23" i="2"/>
  <c r="O23" i="2"/>
  <c r="M23" i="2"/>
  <c r="L23" i="2"/>
  <c r="J23" i="2"/>
  <c r="I23" i="2"/>
  <c r="G23" i="2"/>
  <c r="F23" i="2"/>
  <c r="D23" i="2"/>
  <c r="C23" i="2"/>
  <c r="S22" i="2"/>
  <c r="R22" i="2"/>
  <c r="Q22" i="2"/>
  <c r="N22" i="2"/>
  <c r="K22" i="2"/>
  <c r="H22" i="2"/>
  <c r="E22" i="2"/>
  <c r="S21" i="2"/>
  <c r="R21" i="2"/>
  <c r="Q21" i="2"/>
  <c r="Q39" i="2" s="1"/>
  <c r="N21" i="2"/>
  <c r="K21" i="2"/>
  <c r="K39" i="2" s="1"/>
  <c r="H21" i="2"/>
  <c r="H39" i="2" s="1"/>
  <c r="E21" i="2"/>
  <c r="P20" i="2"/>
  <c r="O20" i="2"/>
  <c r="M20" i="2"/>
  <c r="L20" i="2"/>
  <c r="J20" i="2"/>
  <c r="I20" i="2"/>
  <c r="G20" i="2"/>
  <c r="G38" i="2" s="1"/>
  <c r="F20" i="2"/>
  <c r="D20" i="2"/>
  <c r="C20" i="2"/>
  <c r="B20" i="2"/>
  <c r="S19" i="2"/>
  <c r="R19" i="2"/>
  <c r="Q19" i="2"/>
  <c r="N19" i="2"/>
  <c r="K19" i="2"/>
  <c r="H19" i="2"/>
  <c r="E19" i="2"/>
  <c r="S18" i="2"/>
  <c r="R18" i="2"/>
  <c r="Q18" i="2"/>
  <c r="N18" i="2"/>
  <c r="K18" i="2"/>
  <c r="H18" i="2"/>
  <c r="E18" i="2"/>
  <c r="S17" i="2"/>
  <c r="R17" i="2"/>
  <c r="Q17" i="2"/>
  <c r="N17" i="2"/>
  <c r="K17" i="2"/>
  <c r="H17" i="2"/>
  <c r="E17" i="2"/>
  <c r="S16" i="2"/>
  <c r="R16" i="2"/>
  <c r="Q16" i="2"/>
  <c r="N16" i="2"/>
  <c r="K16" i="2"/>
  <c r="H16" i="2"/>
  <c r="E16" i="2"/>
  <c r="S15" i="2"/>
  <c r="R15" i="2"/>
  <c r="Q15" i="2"/>
  <c r="N15" i="2"/>
  <c r="K15" i="2"/>
  <c r="H15" i="2"/>
  <c r="E15" i="2"/>
  <c r="S14" i="2"/>
  <c r="R14" i="2"/>
  <c r="Q14" i="2"/>
  <c r="N14" i="2"/>
  <c r="K14" i="2"/>
  <c r="H14" i="2"/>
  <c r="E14" i="2"/>
  <c r="S13" i="2"/>
  <c r="R13" i="2"/>
  <c r="Q13" i="2"/>
  <c r="N13" i="2"/>
  <c r="K13" i="2"/>
  <c r="H13" i="2"/>
  <c r="E13" i="2"/>
  <c r="S12" i="2"/>
  <c r="R12" i="2"/>
  <c r="Q12" i="2"/>
  <c r="N12" i="2"/>
  <c r="K12" i="2"/>
  <c r="H12" i="2"/>
  <c r="E12" i="2"/>
  <c r="S11" i="2"/>
  <c r="R11" i="2"/>
  <c r="Q11" i="2"/>
  <c r="N11" i="2"/>
  <c r="K11" i="2"/>
  <c r="H11" i="2"/>
  <c r="E11" i="2"/>
  <c r="S10" i="2"/>
  <c r="R10" i="2"/>
  <c r="Q10" i="2"/>
  <c r="N10" i="2"/>
  <c r="K10" i="2"/>
  <c r="H10" i="2"/>
  <c r="E10" i="2"/>
  <c r="S9" i="2"/>
  <c r="R9" i="2"/>
  <c r="Q9" i="2"/>
  <c r="N9" i="2"/>
  <c r="K9" i="2"/>
  <c r="H9" i="2"/>
  <c r="E9" i="2"/>
  <c r="S8" i="2"/>
  <c r="R8" i="2"/>
  <c r="Q8" i="2"/>
  <c r="N8" i="2"/>
  <c r="K8" i="2"/>
  <c r="H8" i="2"/>
  <c r="E8" i="2"/>
  <c r="S7" i="2"/>
  <c r="R7" i="2"/>
  <c r="Q7" i="2"/>
  <c r="N7" i="2"/>
  <c r="K7" i="2"/>
  <c r="H7" i="2"/>
  <c r="E7" i="2"/>
  <c r="S6" i="2"/>
  <c r="R6" i="2"/>
  <c r="Q6" i="2"/>
  <c r="N6" i="2"/>
  <c r="K6" i="2"/>
  <c r="H6" i="2"/>
  <c r="E6" i="2"/>
  <c r="R23" i="2" l="1"/>
  <c r="E39" i="2"/>
  <c r="C38" i="3"/>
  <c r="E29" i="2"/>
  <c r="P38" i="3"/>
  <c r="N39" i="3"/>
  <c r="N26" i="3"/>
  <c r="H29" i="3"/>
  <c r="N34" i="3"/>
  <c r="E39" i="3"/>
  <c r="S40" i="2"/>
  <c r="E29" i="3"/>
  <c r="T25" i="3"/>
  <c r="T31" i="3"/>
  <c r="F41" i="3"/>
  <c r="N29" i="3"/>
  <c r="R37" i="3"/>
  <c r="Q39" i="3"/>
  <c r="Q41" i="3" s="1"/>
  <c r="T22" i="3"/>
  <c r="S26" i="3"/>
  <c r="T27" i="3"/>
  <c r="Q34" i="3"/>
  <c r="B38" i="3"/>
  <c r="N37" i="3"/>
  <c r="R40" i="3"/>
  <c r="O38" i="3"/>
  <c r="K23" i="3"/>
  <c r="K34" i="3"/>
  <c r="T35" i="3"/>
  <c r="T37" i="3" s="1"/>
  <c r="S37" i="3"/>
  <c r="T11" i="3"/>
  <c r="L38" i="3"/>
  <c r="Q20" i="3"/>
  <c r="Q38" i="3" s="1"/>
  <c r="H26" i="3"/>
  <c r="E26" i="3"/>
  <c r="K20" i="3"/>
  <c r="K38" i="3" s="1"/>
  <c r="E20" i="3"/>
  <c r="P38" i="2"/>
  <c r="T27" i="2"/>
  <c r="S37" i="2"/>
  <c r="L38" i="2"/>
  <c r="E23" i="2"/>
  <c r="Q41" i="2"/>
  <c r="Q23" i="2"/>
  <c r="R29" i="2"/>
  <c r="Q34" i="2"/>
  <c r="S34" i="2"/>
  <c r="N34" i="2"/>
  <c r="K37" i="2"/>
  <c r="E37" i="2"/>
  <c r="T36" i="2"/>
  <c r="N26" i="2"/>
  <c r="H29" i="2"/>
  <c r="N23" i="2"/>
  <c r="T25" i="2"/>
  <c r="K29" i="2"/>
  <c r="K34" i="2"/>
  <c r="T32" i="2"/>
  <c r="R37" i="2"/>
  <c r="F41" i="2"/>
  <c r="N29" i="2"/>
  <c r="H34" i="2"/>
  <c r="B38" i="2"/>
  <c r="N37" i="2"/>
  <c r="R40" i="2"/>
  <c r="N20" i="2"/>
  <c r="M38" i="2"/>
  <c r="K26" i="2"/>
  <c r="I38" i="2"/>
  <c r="K20" i="2"/>
  <c r="S34" i="3"/>
  <c r="T32" i="3"/>
  <c r="H34" i="3"/>
  <c r="T24" i="3"/>
  <c r="T26" i="3" s="1"/>
  <c r="N20" i="3"/>
  <c r="N38" i="3" s="1"/>
  <c r="M38" i="3"/>
  <c r="T10" i="3"/>
  <c r="T14" i="3"/>
  <c r="T18" i="3"/>
  <c r="I38" i="3"/>
  <c r="J38" i="3"/>
  <c r="H20" i="3"/>
  <c r="T9" i="3"/>
  <c r="T13" i="3"/>
  <c r="T17" i="3"/>
  <c r="F38" i="3"/>
  <c r="S20" i="3"/>
  <c r="O38" i="2"/>
  <c r="Q26" i="2"/>
  <c r="S26" i="2"/>
  <c r="T24" i="2"/>
  <c r="T26" i="2" s="1"/>
  <c r="H26" i="2"/>
  <c r="F38" i="2"/>
  <c r="R26" i="2"/>
  <c r="Q20" i="2"/>
  <c r="T9" i="2"/>
  <c r="T13" i="2"/>
  <c r="T17" i="2"/>
  <c r="J38" i="2"/>
  <c r="S20" i="2"/>
  <c r="T8" i="2"/>
  <c r="T12" i="2"/>
  <c r="T16" i="2"/>
  <c r="H20" i="2"/>
  <c r="R20" i="2"/>
  <c r="T10" i="2"/>
  <c r="T14" i="2"/>
  <c r="T18" i="2"/>
  <c r="E20" i="2"/>
  <c r="T7" i="2"/>
  <c r="T11" i="2"/>
  <c r="T15" i="2"/>
  <c r="T19" i="2"/>
  <c r="E26" i="2"/>
  <c r="S29" i="2"/>
  <c r="D38" i="2"/>
  <c r="R34" i="2"/>
  <c r="C38" i="2"/>
  <c r="E34" i="2"/>
  <c r="T31" i="2"/>
  <c r="E34" i="3"/>
  <c r="E38" i="3" s="1"/>
  <c r="T30" i="3"/>
  <c r="R34" i="3"/>
  <c r="S27" i="3"/>
  <c r="S39" i="3" s="1"/>
  <c r="D38" i="3"/>
  <c r="R26" i="3"/>
  <c r="R20" i="3"/>
  <c r="T8" i="3"/>
  <c r="T12" i="3"/>
  <c r="T16" i="3"/>
  <c r="H41" i="3"/>
  <c r="T29" i="3"/>
  <c r="N41" i="3"/>
  <c r="S23" i="3"/>
  <c r="H37" i="3"/>
  <c r="K39" i="3"/>
  <c r="K41" i="3" s="1"/>
  <c r="C41" i="3"/>
  <c r="E41" i="3" s="1"/>
  <c r="S40" i="3"/>
  <c r="T40" i="3" s="1"/>
  <c r="T21" i="3"/>
  <c r="N23" i="3"/>
  <c r="R39" i="3"/>
  <c r="R41" i="3" s="1"/>
  <c r="E40" i="3"/>
  <c r="T6" i="3"/>
  <c r="H23" i="3"/>
  <c r="T40" i="2"/>
  <c r="H41" i="2"/>
  <c r="K41" i="2"/>
  <c r="T21" i="2"/>
  <c r="T22" i="2"/>
  <c r="T28" i="2"/>
  <c r="T29" i="2" s="1"/>
  <c r="T35" i="2"/>
  <c r="T37" i="2" s="1"/>
  <c r="N39" i="2"/>
  <c r="N41" i="2" s="1"/>
  <c r="R39" i="2"/>
  <c r="R41" i="2" s="1"/>
  <c r="E40" i="2"/>
  <c r="T6" i="2"/>
  <c r="K23" i="2"/>
  <c r="S23" i="2"/>
  <c r="C41" i="2"/>
  <c r="E41" i="2" s="1"/>
  <c r="H23" i="2"/>
  <c r="Q40" i="1"/>
  <c r="N40" i="1"/>
  <c r="K40" i="1"/>
  <c r="F40" i="1"/>
  <c r="H40" i="1" s="1"/>
  <c r="C40" i="1"/>
  <c r="M39" i="1"/>
  <c r="M41" i="1" s="1"/>
  <c r="L39" i="1"/>
  <c r="L41" i="1" s="1"/>
  <c r="J39" i="1"/>
  <c r="J41" i="1" s="1"/>
  <c r="I39" i="1"/>
  <c r="I41" i="1" s="1"/>
  <c r="G39" i="1"/>
  <c r="G41" i="1" s="1"/>
  <c r="D39" i="1"/>
  <c r="D41" i="1" s="1"/>
  <c r="P37" i="1"/>
  <c r="O37" i="1"/>
  <c r="M37" i="1"/>
  <c r="L37" i="1"/>
  <c r="J37" i="1"/>
  <c r="I37" i="1"/>
  <c r="G37" i="1"/>
  <c r="F37" i="1"/>
  <c r="D37" i="1"/>
  <c r="S36" i="1"/>
  <c r="Q36" i="1"/>
  <c r="Q37" i="1" s="1"/>
  <c r="N36" i="1"/>
  <c r="K36" i="1"/>
  <c r="C37" i="1"/>
  <c r="S35" i="1"/>
  <c r="S37" i="1" s="1"/>
  <c r="R35" i="1"/>
  <c r="N35" i="1"/>
  <c r="K35" i="1"/>
  <c r="H35" i="1"/>
  <c r="H37" i="1" s="1"/>
  <c r="E35" i="1"/>
  <c r="P34" i="1"/>
  <c r="O34" i="1"/>
  <c r="M34" i="1"/>
  <c r="L34" i="1"/>
  <c r="J34" i="1"/>
  <c r="I34" i="1"/>
  <c r="G34" i="1"/>
  <c r="F34" i="1"/>
  <c r="D34" i="1"/>
  <c r="C34" i="1"/>
  <c r="B34" i="1"/>
  <c r="S33" i="1"/>
  <c r="R33" i="1"/>
  <c r="Q33" i="1"/>
  <c r="N33" i="1"/>
  <c r="K33" i="1"/>
  <c r="H33" i="1"/>
  <c r="E33" i="1"/>
  <c r="S32" i="1"/>
  <c r="R32" i="1"/>
  <c r="Q32" i="1"/>
  <c r="N32" i="1"/>
  <c r="K32" i="1"/>
  <c r="H32" i="1"/>
  <c r="E32" i="1"/>
  <c r="S31" i="1"/>
  <c r="R31" i="1"/>
  <c r="Q31" i="1"/>
  <c r="N31" i="1"/>
  <c r="K31" i="1"/>
  <c r="H31" i="1"/>
  <c r="E31" i="1"/>
  <c r="S30" i="1"/>
  <c r="R30" i="1"/>
  <c r="N30" i="1"/>
  <c r="K30" i="1"/>
  <c r="H30" i="1"/>
  <c r="E30" i="1"/>
  <c r="P29" i="1"/>
  <c r="O29" i="1"/>
  <c r="M29" i="1"/>
  <c r="L29" i="1"/>
  <c r="J29" i="1"/>
  <c r="I29" i="1"/>
  <c r="G29" i="1"/>
  <c r="F29" i="1"/>
  <c r="D29" i="1"/>
  <c r="C29" i="1"/>
  <c r="S28" i="1"/>
  <c r="R28" i="1"/>
  <c r="T28" i="1" s="1"/>
  <c r="Q28" i="1"/>
  <c r="Q29" i="1" s="1"/>
  <c r="N28" i="1"/>
  <c r="K28" i="1"/>
  <c r="H28" i="1"/>
  <c r="E28" i="1"/>
  <c r="N27" i="1"/>
  <c r="K27" i="1"/>
  <c r="K29" i="1" s="1"/>
  <c r="H27" i="1"/>
  <c r="E27" i="1"/>
  <c r="P26" i="1"/>
  <c r="O26" i="1"/>
  <c r="M26" i="1"/>
  <c r="L26" i="1"/>
  <c r="J26" i="1"/>
  <c r="I26" i="1"/>
  <c r="G26" i="1"/>
  <c r="F26" i="1"/>
  <c r="D26" i="1"/>
  <c r="C26" i="1"/>
  <c r="B26" i="1"/>
  <c r="S25" i="1"/>
  <c r="R25" i="1"/>
  <c r="Q25" i="1"/>
  <c r="N25" i="1"/>
  <c r="K25" i="1"/>
  <c r="H25" i="1"/>
  <c r="E25" i="1"/>
  <c r="S24" i="1"/>
  <c r="R24" i="1"/>
  <c r="Q24" i="1"/>
  <c r="N24" i="1"/>
  <c r="K24" i="1"/>
  <c r="H24" i="1"/>
  <c r="E24" i="1"/>
  <c r="P23" i="1"/>
  <c r="O23" i="1"/>
  <c r="M23" i="1"/>
  <c r="L23" i="1"/>
  <c r="J23" i="1"/>
  <c r="I23" i="1"/>
  <c r="G23" i="1"/>
  <c r="D23" i="1"/>
  <c r="C23" i="1"/>
  <c r="S22" i="1"/>
  <c r="S40" i="1" s="1"/>
  <c r="R22" i="1"/>
  <c r="Q22" i="1"/>
  <c r="N22" i="1"/>
  <c r="K22" i="1"/>
  <c r="H22" i="1"/>
  <c r="E22" i="1"/>
  <c r="S21" i="1"/>
  <c r="S39" i="1" s="1"/>
  <c r="Q21" i="1"/>
  <c r="P39" i="1"/>
  <c r="P41" i="1" s="1"/>
  <c r="O39" i="1"/>
  <c r="O41" i="1" s="1"/>
  <c r="N21" i="1"/>
  <c r="K21" i="1"/>
  <c r="K23" i="1" s="1"/>
  <c r="F23" i="1"/>
  <c r="E21" i="1"/>
  <c r="C39" i="1"/>
  <c r="P20" i="1"/>
  <c r="O20" i="1"/>
  <c r="M20" i="1"/>
  <c r="L20" i="1"/>
  <c r="J20" i="1"/>
  <c r="I20" i="1"/>
  <c r="G20" i="1"/>
  <c r="F20" i="1"/>
  <c r="D20" i="1"/>
  <c r="C20" i="1"/>
  <c r="B20" i="1"/>
  <c r="S19" i="1"/>
  <c r="R19" i="1"/>
  <c r="Q19" i="1"/>
  <c r="N19" i="1"/>
  <c r="K19" i="1"/>
  <c r="H19" i="1"/>
  <c r="E19" i="1"/>
  <c r="S18" i="1"/>
  <c r="R18" i="1"/>
  <c r="Q18" i="1"/>
  <c r="N18" i="1"/>
  <c r="K18" i="1"/>
  <c r="H18" i="1"/>
  <c r="E18" i="1"/>
  <c r="S17" i="1"/>
  <c r="R17" i="1"/>
  <c r="Q17" i="1"/>
  <c r="N17" i="1"/>
  <c r="K17" i="1"/>
  <c r="H17" i="1"/>
  <c r="E17" i="1"/>
  <c r="S16" i="1"/>
  <c r="R16" i="1"/>
  <c r="Q16" i="1"/>
  <c r="N16" i="1"/>
  <c r="K16" i="1"/>
  <c r="H16" i="1"/>
  <c r="E16" i="1"/>
  <c r="S15" i="1"/>
  <c r="R15" i="1"/>
  <c r="Q15" i="1"/>
  <c r="N15" i="1"/>
  <c r="K15" i="1"/>
  <c r="H15" i="1"/>
  <c r="E15" i="1"/>
  <c r="S14" i="1"/>
  <c r="R14" i="1"/>
  <c r="Q14" i="1"/>
  <c r="N14" i="1"/>
  <c r="K14" i="1"/>
  <c r="H14" i="1"/>
  <c r="E14" i="1"/>
  <c r="S13" i="1"/>
  <c r="R13" i="1"/>
  <c r="Q13" i="1"/>
  <c r="N13" i="1"/>
  <c r="K13" i="1"/>
  <c r="H13" i="1"/>
  <c r="E13" i="1"/>
  <c r="S12" i="1"/>
  <c r="R12" i="1"/>
  <c r="Q12" i="1"/>
  <c r="N12" i="1"/>
  <c r="K12" i="1"/>
  <c r="H12" i="1"/>
  <c r="E12" i="1"/>
  <c r="S11" i="1"/>
  <c r="R11" i="1"/>
  <c r="Q11" i="1"/>
  <c r="N11" i="1"/>
  <c r="K11" i="1"/>
  <c r="H11" i="1"/>
  <c r="E11" i="1"/>
  <c r="S9" i="1"/>
  <c r="R9" i="1"/>
  <c r="Q9" i="1"/>
  <c r="N9" i="1"/>
  <c r="K9" i="1"/>
  <c r="H9" i="1"/>
  <c r="E9" i="1"/>
  <c r="S8" i="1"/>
  <c r="R8" i="1"/>
  <c r="Q8" i="1"/>
  <c r="N8" i="1"/>
  <c r="K8" i="1"/>
  <c r="H8" i="1"/>
  <c r="E8" i="1"/>
  <c r="S7" i="1"/>
  <c r="R7" i="1"/>
  <c r="Q7" i="1"/>
  <c r="N7" i="1"/>
  <c r="K7" i="1"/>
  <c r="H7" i="1"/>
  <c r="E7" i="1"/>
  <c r="S10" i="1"/>
  <c r="R10" i="1"/>
  <c r="T10" i="1" s="1"/>
  <c r="Q10" i="1"/>
  <c r="N10" i="1"/>
  <c r="K10" i="1"/>
  <c r="H10" i="1"/>
  <c r="E10" i="1"/>
  <c r="S6" i="1"/>
  <c r="R6" i="1"/>
  <c r="Q6" i="1"/>
  <c r="N6" i="1"/>
  <c r="K6" i="1"/>
  <c r="H6" i="1"/>
  <c r="E6" i="1"/>
  <c r="T33" i="1" l="1"/>
  <c r="H38" i="3"/>
  <c r="S38" i="2"/>
  <c r="K38" i="2"/>
  <c r="N38" i="2"/>
  <c r="T34" i="2"/>
  <c r="H38" i="2"/>
  <c r="Q38" i="2"/>
  <c r="S39" i="2"/>
  <c r="S41" i="2" s="1"/>
  <c r="T34" i="3"/>
  <c r="S38" i="3"/>
  <c r="S29" i="3"/>
  <c r="R38" i="3"/>
  <c r="T20" i="3"/>
  <c r="R38" i="2"/>
  <c r="T20" i="2"/>
  <c r="E38" i="2"/>
  <c r="S41" i="3"/>
  <c r="T39" i="3"/>
  <c r="T41" i="3" s="1"/>
  <c r="T23" i="3"/>
  <c r="T39" i="2"/>
  <c r="T41" i="2" s="1"/>
  <c r="T23" i="2"/>
  <c r="E26" i="1"/>
  <c r="Q26" i="1"/>
  <c r="S34" i="1"/>
  <c r="N29" i="1"/>
  <c r="J38" i="1"/>
  <c r="H26" i="1"/>
  <c r="N34" i="1"/>
  <c r="E34" i="1"/>
  <c r="K34" i="1"/>
  <c r="L38" i="1"/>
  <c r="N37" i="1"/>
  <c r="Q20" i="1"/>
  <c r="S26" i="1"/>
  <c r="T27" i="1"/>
  <c r="T29" i="1" s="1"/>
  <c r="Q34" i="1"/>
  <c r="B38" i="1"/>
  <c r="N26" i="1"/>
  <c r="C41" i="1"/>
  <c r="E41" i="1" s="1"/>
  <c r="T6" i="1"/>
  <c r="K20" i="1"/>
  <c r="K37" i="1"/>
  <c r="E29" i="1"/>
  <c r="Q23" i="1"/>
  <c r="N23" i="1"/>
  <c r="S23" i="1"/>
  <c r="T22" i="1"/>
  <c r="R40" i="1"/>
  <c r="T40" i="1" s="1"/>
  <c r="T31" i="1"/>
  <c r="H34" i="1"/>
  <c r="R34" i="1"/>
  <c r="T32" i="1"/>
  <c r="S29" i="1"/>
  <c r="K26" i="1"/>
  <c r="R26" i="1"/>
  <c r="T25" i="1"/>
  <c r="D38" i="1"/>
  <c r="T8" i="1"/>
  <c r="T13" i="1"/>
  <c r="T17" i="1"/>
  <c r="O38" i="1"/>
  <c r="T7" i="1"/>
  <c r="T12" i="1"/>
  <c r="P38" i="1"/>
  <c r="S20" i="1"/>
  <c r="N20" i="1"/>
  <c r="I38" i="1"/>
  <c r="T16" i="1"/>
  <c r="G38" i="1"/>
  <c r="T11" i="1"/>
  <c r="T15" i="1"/>
  <c r="T19" i="1"/>
  <c r="H20" i="1"/>
  <c r="T9" i="1"/>
  <c r="T14" i="1"/>
  <c r="T18" i="1"/>
  <c r="E20" i="1"/>
  <c r="M38" i="1"/>
  <c r="F38" i="1"/>
  <c r="R20" i="1"/>
  <c r="C38" i="1"/>
  <c r="H29" i="1"/>
  <c r="Q39" i="1"/>
  <c r="Q41" i="1" s="1"/>
  <c r="T24" i="1"/>
  <c r="T26" i="1" s="1"/>
  <c r="H21" i="1"/>
  <c r="E23" i="1"/>
  <c r="R29" i="1"/>
  <c r="T30" i="1"/>
  <c r="E36" i="1"/>
  <c r="E37" i="1" s="1"/>
  <c r="R36" i="1"/>
  <c r="K39" i="1"/>
  <c r="K41" i="1" s="1"/>
  <c r="T35" i="1"/>
  <c r="E39" i="1"/>
  <c r="R21" i="1"/>
  <c r="R23" i="1" s="1"/>
  <c r="F39" i="1"/>
  <c r="F41" i="1" s="1"/>
  <c r="N39" i="1"/>
  <c r="N41" i="1" s="1"/>
  <c r="E40" i="1"/>
  <c r="T38" i="3" l="1"/>
  <c r="T38" i="2"/>
  <c r="S38" i="1"/>
  <c r="E38" i="1"/>
  <c r="H38" i="1"/>
  <c r="S41" i="1"/>
  <c r="N38" i="1"/>
  <c r="R38" i="1"/>
  <c r="K38" i="1"/>
  <c r="T34" i="1"/>
  <c r="T20" i="1"/>
  <c r="R37" i="1"/>
  <c r="T36" i="1"/>
  <c r="T37" i="1" s="1"/>
  <c r="H39" i="1"/>
  <c r="H41" i="1" s="1"/>
  <c r="H23" i="1"/>
  <c r="T21" i="1"/>
  <c r="R39" i="1"/>
  <c r="R41" i="1" s="1"/>
  <c r="T38" i="1" l="1"/>
  <c r="T39" i="1"/>
  <c r="T41" i="1" s="1"/>
  <c r="T23" i="1"/>
</calcChain>
</file>

<file path=xl/sharedStrings.xml><?xml version="1.0" encoding="utf-8"?>
<sst xmlns="http://schemas.openxmlformats.org/spreadsheetml/2006/main" count="186" uniqueCount="38">
  <si>
    <t>PAGA</t>
  </si>
  <si>
    <t>Mallra dhe sherbime</t>
  </si>
  <si>
    <t>Sherbime Komunale</t>
  </si>
  <si>
    <t>Subvencione e transfer</t>
  </si>
  <si>
    <t>Investime Kapitale</t>
  </si>
  <si>
    <t xml:space="preserve"> Drejtoritë/Progra.</t>
  </si>
  <si>
    <t>G.Qever</t>
  </si>
  <si>
    <t>THV</t>
  </si>
  <si>
    <t>Totali</t>
  </si>
  <si>
    <t xml:space="preserve">Zyra e Kryetari </t>
  </si>
  <si>
    <t>Zyra e Kuv. komunal</t>
  </si>
  <si>
    <t xml:space="preserve">Administrata </t>
  </si>
  <si>
    <t>Barazia gjinore</t>
  </si>
  <si>
    <t>Inspeksioni</t>
  </si>
  <si>
    <t>Buxhet dhe financa</t>
  </si>
  <si>
    <t>Shërbimet Publike</t>
  </si>
  <si>
    <t>Zjarrefikesit</t>
  </si>
  <si>
    <t>ZLK</t>
  </si>
  <si>
    <t>Bujqësi</t>
  </si>
  <si>
    <t>Ekonomia</t>
  </si>
  <si>
    <t xml:space="preserve">Kadastër dhe Gjeodezi </t>
  </si>
  <si>
    <t>Planifikimi Urban dhe Mjedis</t>
  </si>
  <si>
    <t>Kulturë, Rini dhe Sport</t>
  </si>
  <si>
    <t>TOTALI ADMINISTRATA</t>
  </si>
  <si>
    <t>SHPENZIMET</t>
  </si>
  <si>
    <t>BUXHETI BURIMET</t>
  </si>
  <si>
    <t>NDRYSHIMI +/-</t>
  </si>
  <si>
    <t xml:space="preserve">Shërbimet e kujdesit primar shendetsor </t>
  </si>
  <si>
    <t xml:space="preserve">Sherbimet Sociale </t>
  </si>
  <si>
    <t xml:space="preserve">Kujdesi primar shendetsor </t>
  </si>
  <si>
    <t>Arsimi parashkollor</t>
  </si>
  <si>
    <t>Arsimi fillor</t>
  </si>
  <si>
    <t>Arsimi I mesem</t>
  </si>
  <si>
    <t>Arsim dhe shkencë</t>
  </si>
  <si>
    <t xml:space="preserve"> Gjithsej </t>
  </si>
  <si>
    <r>
      <t xml:space="preserve">PLANIFIKIMI DHE SHPENZIME SIPAS PROGRAMEVE DHE KATEGORIVE EKONOMIKE PER  </t>
    </r>
    <r>
      <rPr>
        <b/>
        <sz val="16"/>
        <rFont val="Calibri"/>
        <family val="2"/>
      </rPr>
      <t>2022</t>
    </r>
  </si>
  <si>
    <r>
      <t xml:space="preserve">PLANIFIKIMI DHE SHPENZIME SIPAS PROGRAMEVE DHE KATEGORIVE EKONOMIKE PER  </t>
    </r>
    <r>
      <rPr>
        <b/>
        <sz val="16"/>
        <rFont val="Calibri"/>
        <family val="2"/>
      </rPr>
      <t>2023</t>
    </r>
  </si>
  <si>
    <r>
      <t xml:space="preserve">PLANIFIKIMI DHE SHPENZIME SIPAS PROGRAMEVE DHE KATEGORIVE EKONOMIKE PER  </t>
    </r>
    <r>
      <rPr>
        <b/>
        <sz val="16"/>
        <rFont val="Calibri"/>
        <family val="2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</si>
</sst>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</font>
    <font>
      <sz val="1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47">
    <xf numFmtId="0" fontId="0" fillId="0" borderId="0" xfId="0"/>
    <xf numFmtId="0" fontId="3" fillId="0" borderId="0" xfId="0" applyFont="1"/>
    <xf numFmtId="0" fontId="6" fillId="0" borderId="3" xfId="0" applyFont="1" applyFill="1" applyBorder="1"/>
    <xf numFmtId="0" fontId="8" fillId="0" borderId="3" xfId="2" applyFont="1" applyFill="1" applyBorder="1" applyAlignment="1">
      <alignment wrapText="1"/>
    </xf>
    <xf numFmtId="0" fontId="8" fillId="0" borderId="7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10" xfId="2" applyFont="1" applyFill="1" applyBorder="1" applyAlignment="1">
      <alignment wrapText="1"/>
    </xf>
    <xf numFmtId="4" fontId="8" fillId="0" borderId="11" xfId="0" applyNumberFormat="1" applyFont="1" applyFill="1" applyBorder="1"/>
    <xf numFmtId="4" fontId="6" fillId="0" borderId="11" xfId="0" applyNumberFormat="1" applyFont="1" applyFill="1" applyBorder="1"/>
    <xf numFmtId="43" fontId="0" fillId="0" borderId="11" xfId="1" applyFont="1" applyBorder="1"/>
    <xf numFmtId="0" fontId="8" fillId="0" borderId="12" xfId="2" applyFont="1" applyFill="1" applyBorder="1" applyAlignment="1">
      <alignment wrapText="1"/>
    </xf>
    <xf numFmtId="0" fontId="8" fillId="2" borderId="12" xfId="2" applyFont="1" applyFill="1" applyBorder="1" applyAlignment="1">
      <alignment wrapText="1"/>
    </xf>
    <xf numFmtId="0" fontId="8" fillId="3" borderId="12" xfId="2" applyFont="1" applyFill="1" applyBorder="1"/>
    <xf numFmtId="3" fontId="8" fillId="3" borderId="12" xfId="0" applyNumberFormat="1" applyFont="1" applyFill="1" applyBorder="1"/>
    <xf numFmtId="4" fontId="8" fillId="3" borderId="11" xfId="0" applyNumberFormat="1" applyFont="1" applyFill="1" applyBorder="1"/>
    <xf numFmtId="0" fontId="8" fillId="4" borderId="12" xfId="2" applyFont="1" applyFill="1" applyBorder="1"/>
    <xf numFmtId="4" fontId="6" fillId="4" borderId="11" xfId="0" applyNumberFormat="1" applyFont="1" applyFill="1" applyBorder="1"/>
    <xf numFmtId="4" fontId="8" fillId="4" borderId="11" xfId="0" applyNumberFormat="1" applyFont="1" applyFill="1" applyBorder="1"/>
    <xf numFmtId="0" fontId="8" fillId="5" borderId="12" xfId="2" applyFont="1" applyFill="1" applyBorder="1"/>
    <xf numFmtId="4" fontId="6" fillId="5" borderId="11" xfId="0" applyNumberFormat="1" applyFont="1" applyFill="1" applyBorder="1"/>
    <xf numFmtId="4" fontId="8" fillId="5" borderId="11" xfId="0" applyNumberFormat="1" applyFont="1" applyFill="1" applyBorder="1"/>
    <xf numFmtId="0" fontId="8" fillId="6" borderId="12" xfId="2" applyFont="1" applyFill="1" applyBorder="1" applyAlignment="1">
      <alignment wrapText="1"/>
    </xf>
    <xf numFmtId="4" fontId="6" fillId="6" borderId="11" xfId="0" applyNumberFormat="1" applyFont="1" applyFill="1" applyBorder="1"/>
    <xf numFmtId="40" fontId="8" fillId="6" borderId="11" xfId="0" applyNumberFormat="1" applyFont="1" applyFill="1" applyBorder="1"/>
    <xf numFmtId="0" fontId="6" fillId="0" borderId="0" xfId="0" applyFont="1"/>
    <xf numFmtId="0" fontId="8" fillId="3" borderId="12" xfId="2" applyFont="1" applyFill="1" applyBorder="1" applyAlignment="1">
      <alignment wrapText="1"/>
    </xf>
    <xf numFmtId="0" fontId="8" fillId="3" borderId="13" xfId="2" applyFont="1" applyFill="1" applyBorder="1" applyAlignment="1">
      <alignment wrapText="1"/>
    </xf>
    <xf numFmtId="3" fontId="8" fillId="3" borderId="13" xfId="0" applyNumberFormat="1" applyFont="1" applyFill="1" applyBorder="1"/>
    <xf numFmtId="4" fontId="8" fillId="3" borderId="14" xfId="0" applyNumberFormat="1" applyFont="1" applyFill="1" applyBorder="1"/>
    <xf numFmtId="4" fontId="0" fillId="0" borderId="0" xfId="0" applyNumberFormat="1"/>
    <xf numFmtId="3" fontId="0" fillId="0" borderId="0" xfId="0" applyNumberFormat="1"/>
    <xf numFmtId="3" fontId="0" fillId="0" borderId="0" xfId="0" applyNumberFormat="1" applyFill="1"/>
    <xf numFmtId="3" fontId="9" fillId="0" borderId="0" xfId="0" applyNumberFormat="1" applyFont="1" applyFill="1"/>
    <xf numFmtId="3" fontId="9" fillId="0" borderId="0" xfId="0" applyNumberFormat="1" applyFont="1"/>
    <xf numFmtId="0" fontId="0" fillId="0" borderId="0" xfId="0" applyFill="1"/>
    <xf numFmtId="4" fontId="9" fillId="0" borderId="0" xfId="0" applyNumberFormat="1" applyFont="1"/>
    <xf numFmtId="0" fontId="9" fillId="0" borderId="0" xfId="0" applyFont="1"/>
    <xf numFmtId="4" fontId="0" fillId="0" borderId="0" xfId="0" applyNumberFormat="1" applyFill="1"/>
    <xf numFmtId="43" fontId="0" fillId="0" borderId="0" xfId="1" applyFont="1"/>
    <xf numFmtId="43" fontId="0" fillId="0" borderId="0" xfId="0" applyNumberFormat="1"/>
    <xf numFmtId="4" fontId="6" fillId="2" borderId="11" xfId="0" applyNumberFormat="1" applyFont="1" applyFill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50"/>
  <sheetViews>
    <sheetView zoomScaleNormal="100" workbookViewId="0">
      <pane xSplit="1" ySplit="5" topLeftCell="D27" activePane="bottomRight" state="frozen"/>
      <selection pane="topRight" activeCell="B1" sqref="B1"/>
      <selection pane="bottomLeft" activeCell="A5" sqref="A5"/>
      <selection pane="bottomRight" activeCell="Q44" sqref="Q44"/>
    </sheetView>
  </sheetViews>
  <sheetFormatPr defaultRowHeight="15" x14ac:dyDescent="0.25"/>
  <cols>
    <col min="1" max="1" width="22.5703125" customWidth="1"/>
    <col min="2" max="2" width="5.5703125" customWidth="1"/>
    <col min="3" max="3" width="12.7109375" customWidth="1"/>
    <col min="4" max="4" width="13" customWidth="1"/>
    <col min="5" max="5" width="12.85546875" customWidth="1"/>
    <col min="6" max="6" width="13" customWidth="1"/>
    <col min="7" max="7" width="11.42578125" customWidth="1"/>
    <col min="8" max="8" width="11.85546875" customWidth="1"/>
    <col min="9" max="9" width="12.5703125" customWidth="1"/>
    <col min="10" max="10" width="12" customWidth="1"/>
    <col min="11" max="11" width="11.5703125" customWidth="1"/>
    <col min="12" max="12" width="10" bestFit="1" customWidth="1"/>
    <col min="13" max="13" width="10.140625" bestFit="1" customWidth="1"/>
    <col min="14" max="14" width="10.28515625" customWidth="1"/>
    <col min="15" max="15" width="12" customWidth="1"/>
    <col min="16" max="16" width="12.140625" customWidth="1"/>
    <col min="17" max="17" width="13.28515625" bestFit="1" customWidth="1"/>
    <col min="18" max="18" width="13.7109375" customWidth="1"/>
    <col min="19" max="19" width="13.85546875" customWidth="1"/>
    <col min="20" max="20" width="13.7109375" customWidth="1"/>
  </cols>
  <sheetData>
    <row r="1" spans="1:20" ht="21.75" customHeight="1" x14ac:dyDescent="0.25"/>
    <row r="2" spans="1:20" ht="18.75" customHeight="1" x14ac:dyDescent="0.25">
      <c r="D2" s="1">
        <v>8.4</v>
      </c>
    </row>
    <row r="3" spans="1:20" ht="21.75" thickBot="1" x14ac:dyDescent="0.4">
      <c r="A3" s="42" t="s">
        <v>35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spans="1:20" ht="15.75" thickBot="1" x14ac:dyDescent="0.3">
      <c r="A4" s="2"/>
      <c r="B4" s="2"/>
      <c r="C4" s="44" t="s">
        <v>0</v>
      </c>
      <c r="D4" s="45"/>
      <c r="E4" s="46"/>
      <c r="F4" s="44" t="s">
        <v>1</v>
      </c>
      <c r="G4" s="45"/>
      <c r="H4" s="46"/>
      <c r="I4" s="44" t="s">
        <v>2</v>
      </c>
      <c r="J4" s="45"/>
      <c r="K4" s="46"/>
      <c r="L4" s="44" t="s">
        <v>3</v>
      </c>
      <c r="M4" s="45"/>
      <c r="N4" s="46"/>
      <c r="O4" s="44" t="s">
        <v>4</v>
      </c>
      <c r="P4" s="45"/>
      <c r="Q4" s="46"/>
      <c r="R4" s="44" t="s">
        <v>2</v>
      </c>
      <c r="S4" s="45"/>
      <c r="T4" s="46"/>
    </row>
    <row r="5" spans="1:20" ht="15.75" thickBot="1" x14ac:dyDescent="0.3">
      <c r="A5" s="3" t="s">
        <v>5</v>
      </c>
      <c r="B5" s="3"/>
      <c r="C5" s="4" t="s">
        <v>6</v>
      </c>
      <c r="D5" s="5" t="s">
        <v>7</v>
      </c>
      <c r="E5" s="6" t="s">
        <v>8</v>
      </c>
      <c r="F5" s="4" t="s">
        <v>6</v>
      </c>
      <c r="G5" s="5" t="s">
        <v>7</v>
      </c>
      <c r="H5" s="6" t="s">
        <v>8</v>
      </c>
      <c r="I5" s="4" t="s">
        <v>6</v>
      </c>
      <c r="J5" s="5" t="s">
        <v>7</v>
      </c>
      <c r="K5" s="6" t="s">
        <v>8</v>
      </c>
      <c r="L5" s="4" t="s">
        <v>6</v>
      </c>
      <c r="M5" s="5" t="s">
        <v>7</v>
      </c>
      <c r="N5" s="6" t="s">
        <v>8</v>
      </c>
      <c r="O5" s="4" t="s">
        <v>6</v>
      </c>
      <c r="P5" s="5" t="s">
        <v>7</v>
      </c>
      <c r="Q5" s="6" t="s">
        <v>8</v>
      </c>
      <c r="R5" s="4" t="s">
        <v>6</v>
      </c>
      <c r="S5" s="5" t="s">
        <v>7</v>
      </c>
      <c r="T5" s="6" t="s">
        <v>8</v>
      </c>
    </row>
    <row r="6" spans="1:20" x14ac:dyDescent="0.25">
      <c r="A6" s="7" t="s">
        <v>9</v>
      </c>
      <c r="B6" s="7">
        <v>22</v>
      </c>
      <c r="C6" s="8">
        <v>177627</v>
      </c>
      <c r="D6" s="9"/>
      <c r="E6" s="9">
        <f>C6+D6</f>
        <v>177627</v>
      </c>
      <c r="F6" s="10">
        <v>55000</v>
      </c>
      <c r="G6" s="9"/>
      <c r="H6" s="8">
        <f>F6+G6</f>
        <v>55000</v>
      </c>
      <c r="I6" s="9">
        <v>0</v>
      </c>
      <c r="J6" s="9">
        <v>0</v>
      </c>
      <c r="K6" s="9">
        <f>I6+J6</f>
        <v>0</v>
      </c>
      <c r="L6" s="9">
        <v>0</v>
      </c>
      <c r="M6" s="9">
        <v>129000</v>
      </c>
      <c r="N6" s="9">
        <f>L6+M6</f>
        <v>129000</v>
      </c>
      <c r="O6" s="9">
        <v>0</v>
      </c>
      <c r="P6" s="9">
        <v>0</v>
      </c>
      <c r="Q6" s="9">
        <f>O6+P6</f>
        <v>0</v>
      </c>
      <c r="R6" s="9">
        <f t="shared" ref="R6:S9" si="0">C6+F6+I6+L6+O6</f>
        <v>232627</v>
      </c>
      <c r="S6" s="9">
        <f t="shared" si="0"/>
        <v>129000</v>
      </c>
      <c r="T6" s="8">
        <f>R6+S6</f>
        <v>361627</v>
      </c>
    </row>
    <row r="7" spans="1:20" ht="16.5" customHeight="1" x14ac:dyDescent="0.25">
      <c r="A7" s="11" t="s">
        <v>11</v>
      </c>
      <c r="B7" s="11">
        <v>40</v>
      </c>
      <c r="C7" s="8">
        <v>216182</v>
      </c>
      <c r="D7" s="9"/>
      <c r="E7" s="9">
        <f>C7+D7</f>
        <v>216182</v>
      </c>
      <c r="F7" s="10">
        <v>147830</v>
      </c>
      <c r="G7" s="9">
        <v>20000</v>
      </c>
      <c r="H7" s="8">
        <f>F7+G7</f>
        <v>167830</v>
      </c>
      <c r="I7" s="9"/>
      <c r="J7" s="9"/>
      <c r="K7" s="9">
        <f>I7+J7</f>
        <v>0</v>
      </c>
      <c r="L7" s="9"/>
      <c r="M7" s="9"/>
      <c r="N7" s="9">
        <f>L7+M7</f>
        <v>0</v>
      </c>
      <c r="O7" s="9">
        <v>10000</v>
      </c>
      <c r="P7" s="9">
        <v>10000</v>
      </c>
      <c r="Q7" s="9">
        <f>O7+P7</f>
        <v>20000</v>
      </c>
      <c r="R7" s="9">
        <f t="shared" si="0"/>
        <v>374012</v>
      </c>
      <c r="S7" s="9">
        <f t="shared" si="0"/>
        <v>30000</v>
      </c>
      <c r="T7" s="8">
        <f>R7+S7</f>
        <v>404012</v>
      </c>
    </row>
    <row r="8" spans="1:20" ht="16.5" customHeight="1" x14ac:dyDescent="0.25">
      <c r="A8" s="11" t="s">
        <v>12</v>
      </c>
      <c r="B8" s="11">
        <v>1</v>
      </c>
      <c r="C8" s="8">
        <v>5281</v>
      </c>
      <c r="D8" s="9"/>
      <c r="E8" s="9">
        <f>C8+D8</f>
        <v>5281</v>
      </c>
      <c r="F8" s="10">
        <v>2000</v>
      </c>
      <c r="G8" s="9"/>
      <c r="H8" s="8">
        <f>F8+G8</f>
        <v>2000</v>
      </c>
      <c r="I8" s="9"/>
      <c r="J8" s="9"/>
      <c r="K8" s="9">
        <f>I8+J8</f>
        <v>0</v>
      </c>
      <c r="L8" s="9"/>
      <c r="M8" s="9"/>
      <c r="N8" s="9">
        <f>L8+M8</f>
        <v>0</v>
      </c>
      <c r="O8" s="9"/>
      <c r="P8" s="9"/>
      <c r="Q8" s="9">
        <f>O8+P8</f>
        <v>0</v>
      </c>
      <c r="R8" s="9">
        <f t="shared" si="0"/>
        <v>7281</v>
      </c>
      <c r="S8" s="9">
        <f t="shared" si="0"/>
        <v>0</v>
      </c>
      <c r="T8" s="8">
        <f>R8+S8</f>
        <v>7281</v>
      </c>
    </row>
    <row r="9" spans="1:20" ht="15.75" customHeight="1" x14ac:dyDescent="0.25">
      <c r="A9" s="11" t="s">
        <v>13</v>
      </c>
      <c r="B9" s="11">
        <v>12</v>
      </c>
      <c r="C9" s="8">
        <v>71097</v>
      </c>
      <c r="D9" s="9"/>
      <c r="E9" s="9">
        <f>C9+D9</f>
        <v>71097</v>
      </c>
      <c r="F9" s="10">
        <v>15000</v>
      </c>
      <c r="G9" s="9"/>
      <c r="H9" s="8">
        <f>F9+G9</f>
        <v>15000</v>
      </c>
      <c r="I9" s="9"/>
      <c r="J9" s="9"/>
      <c r="K9" s="9">
        <f>I9+J9</f>
        <v>0</v>
      </c>
      <c r="L9" s="9"/>
      <c r="M9" s="9"/>
      <c r="N9" s="9">
        <f>L9+M9</f>
        <v>0</v>
      </c>
      <c r="O9" s="9"/>
      <c r="P9" s="9"/>
      <c r="Q9" s="9">
        <f>O9+P9</f>
        <v>0</v>
      </c>
      <c r="R9" s="9">
        <f t="shared" si="0"/>
        <v>86097</v>
      </c>
      <c r="S9" s="9">
        <f t="shared" si="0"/>
        <v>0</v>
      </c>
      <c r="T9" s="8">
        <f>R9+S9</f>
        <v>86097</v>
      </c>
    </row>
    <row r="10" spans="1:20" ht="14.25" customHeight="1" x14ac:dyDescent="0.25">
      <c r="A10" s="11" t="s">
        <v>10</v>
      </c>
      <c r="B10" s="11"/>
      <c r="C10" s="8">
        <v>106593</v>
      </c>
      <c r="D10" s="9"/>
      <c r="E10" s="9">
        <f t="shared" ref="E10:E19" si="1">C10+D10</f>
        <v>106593</v>
      </c>
      <c r="F10" s="10">
        <v>20000</v>
      </c>
      <c r="G10" s="9"/>
      <c r="H10" s="8">
        <f t="shared" ref="H10:H33" si="2">F10+G10</f>
        <v>20000</v>
      </c>
      <c r="I10" s="9"/>
      <c r="J10" s="9"/>
      <c r="K10" s="9">
        <f t="shared" ref="K10:K33" si="3">I10+J10</f>
        <v>0</v>
      </c>
      <c r="L10" s="9"/>
      <c r="M10" s="9"/>
      <c r="N10" s="9">
        <f t="shared" ref="N10:N19" si="4">L10+M10</f>
        <v>0</v>
      </c>
      <c r="O10" s="9"/>
      <c r="P10" s="9"/>
      <c r="Q10" s="9">
        <f t="shared" ref="Q10:Q19" si="5">O10+P10</f>
        <v>0</v>
      </c>
      <c r="R10" s="9">
        <f t="shared" ref="R10:S19" si="6">C10+F10+I10+L10+O10</f>
        <v>126593</v>
      </c>
      <c r="S10" s="9">
        <f t="shared" si="6"/>
        <v>0</v>
      </c>
      <c r="T10" s="8">
        <f t="shared" ref="T10:T19" si="7">R10+S10</f>
        <v>126593</v>
      </c>
    </row>
    <row r="11" spans="1:20" ht="15" customHeight="1" x14ac:dyDescent="0.25">
      <c r="A11" s="11" t="s">
        <v>14</v>
      </c>
      <c r="B11" s="11">
        <v>15</v>
      </c>
      <c r="C11" s="8">
        <v>99337</v>
      </c>
      <c r="D11" s="9"/>
      <c r="E11" s="9">
        <f t="shared" si="1"/>
        <v>99337</v>
      </c>
      <c r="F11" s="10">
        <v>100000</v>
      </c>
      <c r="G11" s="9">
        <v>30000</v>
      </c>
      <c r="H11" s="8">
        <f t="shared" si="2"/>
        <v>130000</v>
      </c>
      <c r="I11" s="9"/>
      <c r="J11" s="9"/>
      <c r="K11" s="9">
        <f t="shared" si="3"/>
        <v>0</v>
      </c>
      <c r="L11" s="9"/>
      <c r="M11" s="9"/>
      <c r="N11" s="9">
        <f t="shared" si="4"/>
        <v>0</v>
      </c>
      <c r="O11" s="9">
        <v>30000</v>
      </c>
      <c r="P11" s="9">
        <v>30000</v>
      </c>
      <c r="Q11" s="41">
        <f t="shared" si="5"/>
        <v>60000</v>
      </c>
      <c r="R11" s="9">
        <f t="shared" si="6"/>
        <v>229337</v>
      </c>
      <c r="S11" s="9">
        <f t="shared" si="6"/>
        <v>60000</v>
      </c>
      <c r="T11" s="8">
        <f t="shared" si="7"/>
        <v>289337</v>
      </c>
    </row>
    <row r="12" spans="1:20" ht="16.5" customHeight="1" x14ac:dyDescent="0.25">
      <c r="A12" s="11" t="s">
        <v>15</v>
      </c>
      <c r="B12" s="11">
        <v>4</v>
      </c>
      <c r="C12" s="8">
        <v>27504</v>
      </c>
      <c r="D12" s="9"/>
      <c r="E12" s="9">
        <f t="shared" si="1"/>
        <v>27504</v>
      </c>
      <c r="F12" s="10">
        <v>184981</v>
      </c>
      <c r="G12" s="9">
        <v>48800</v>
      </c>
      <c r="H12" s="8">
        <f t="shared" si="2"/>
        <v>233781</v>
      </c>
      <c r="I12" s="9">
        <v>156000</v>
      </c>
      <c r="J12" s="9"/>
      <c r="K12" s="9">
        <f t="shared" si="3"/>
        <v>156000</v>
      </c>
      <c r="L12" s="9"/>
      <c r="M12" s="9"/>
      <c r="N12" s="9">
        <f t="shared" si="4"/>
        <v>0</v>
      </c>
      <c r="O12" s="9">
        <v>1019452</v>
      </c>
      <c r="P12" s="9">
        <v>170548</v>
      </c>
      <c r="Q12" s="9">
        <f t="shared" si="5"/>
        <v>1190000</v>
      </c>
      <c r="R12" s="9">
        <f t="shared" si="6"/>
        <v>1387937</v>
      </c>
      <c r="S12" s="9">
        <f t="shared" si="6"/>
        <v>219348</v>
      </c>
      <c r="T12" s="8">
        <f t="shared" si="7"/>
        <v>1607285</v>
      </c>
    </row>
    <row r="13" spans="1:20" ht="12" customHeight="1" x14ac:dyDescent="0.25">
      <c r="A13" s="11" t="s">
        <v>16</v>
      </c>
      <c r="B13" s="12">
        <v>21</v>
      </c>
      <c r="C13" s="8">
        <v>148586</v>
      </c>
      <c r="D13" s="9"/>
      <c r="E13" s="9">
        <f t="shared" si="1"/>
        <v>148586</v>
      </c>
      <c r="F13" s="10">
        <v>15000</v>
      </c>
      <c r="G13" s="9"/>
      <c r="H13" s="8">
        <f t="shared" si="2"/>
        <v>15000</v>
      </c>
      <c r="I13" s="9"/>
      <c r="J13" s="9"/>
      <c r="K13" s="9">
        <f t="shared" si="3"/>
        <v>0</v>
      </c>
      <c r="L13" s="9"/>
      <c r="M13" s="9"/>
      <c r="N13" s="9">
        <f t="shared" si="4"/>
        <v>0</v>
      </c>
      <c r="O13" s="9">
        <v>10000</v>
      </c>
      <c r="P13" s="9">
        <v>0</v>
      </c>
      <c r="Q13" s="9">
        <f t="shared" si="5"/>
        <v>10000</v>
      </c>
      <c r="R13" s="9">
        <f t="shared" si="6"/>
        <v>173586</v>
      </c>
      <c r="S13" s="9">
        <f t="shared" si="6"/>
        <v>0</v>
      </c>
      <c r="T13" s="8">
        <f t="shared" si="7"/>
        <v>173586</v>
      </c>
    </row>
    <row r="14" spans="1:20" ht="12.75" customHeight="1" x14ac:dyDescent="0.25">
      <c r="A14" s="11" t="s">
        <v>17</v>
      </c>
      <c r="B14" s="11">
        <v>8</v>
      </c>
      <c r="C14" s="8">
        <v>58549</v>
      </c>
      <c r="D14" s="9"/>
      <c r="E14" s="9">
        <f t="shared" si="1"/>
        <v>58549</v>
      </c>
      <c r="F14" s="10">
        <v>16850</v>
      </c>
      <c r="G14" s="9"/>
      <c r="H14" s="8">
        <f t="shared" si="2"/>
        <v>16850</v>
      </c>
      <c r="I14" s="9"/>
      <c r="J14" s="9"/>
      <c r="K14" s="9">
        <f t="shared" si="3"/>
        <v>0</v>
      </c>
      <c r="L14" s="9"/>
      <c r="M14" s="9"/>
      <c r="N14" s="9">
        <f t="shared" si="4"/>
        <v>0</v>
      </c>
      <c r="O14" s="9">
        <v>0</v>
      </c>
      <c r="P14" s="9">
        <v>20000</v>
      </c>
      <c r="Q14" s="9">
        <f t="shared" si="5"/>
        <v>20000</v>
      </c>
      <c r="R14" s="9">
        <f t="shared" si="6"/>
        <v>75399</v>
      </c>
      <c r="S14" s="9">
        <f t="shared" si="6"/>
        <v>20000</v>
      </c>
      <c r="T14" s="8">
        <f t="shared" si="7"/>
        <v>95399</v>
      </c>
    </row>
    <row r="15" spans="1:20" x14ac:dyDescent="0.25">
      <c r="A15" s="11" t="s">
        <v>18</v>
      </c>
      <c r="B15" s="11">
        <v>11</v>
      </c>
      <c r="C15" s="8">
        <v>64836</v>
      </c>
      <c r="D15" s="9"/>
      <c r="E15" s="9">
        <f t="shared" si="1"/>
        <v>64836</v>
      </c>
      <c r="F15" s="10">
        <v>60000</v>
      </c>
      <c r="G15" s="9"/>
      <c r="H15" s="8">
        <f t="shared" si="2"/>
        <v>60000</v>
      </c>
      <c r="I15" s="9"/>
      <c r="J15" s="9"/>
      <c r="K15" s="9">
        <f t="shared" si="3"/>
        <v>0</v>
      </c>
      <c r="L15" s="9"/>
      <c r="M15" s="9">
        <v>40000</v>
      </c>
      <c r="N15" s="9">
        <f t="shared" si="4"/>
        <v>40000</v>
      </c>
      <c r="O15" s="9">
        <v>905000</v>
      </c>
      <c r="P15" s="9">
        <v>200000</v>
      </c>
      <c r="Q15" s="9">
        <f t="shared" si="5"/>
        <v>1105000</v>
      </c>
      <c r="R15" s="9">
        <f t="shared" si="6"/>
        <v>1029836</v>
      </c>
      <c r="S15" s="9">
        <f>D15+G15+J15+M15+P15</f>
        <v>240000</v>
      </c>
      <c r="T15" s="8">
        <f t="shared" si="7"/>
        <v>1269836</v>
      </c>
    </row>
    <row r="16" spans="1:20" x14ac:dyDescent="0.25">
      <c r="A16" s="11" t="s">
        <v>19</v>
      </c>
      <c r="B16" s="11">
        <v>7</v>
      </c>
      <c r="C16" s="8">
        <v>43709</v>
      </c>
      <c r="D16" s="9"/>
      <c r="E16" s="9">
        <f t="shared" si="1"/>
        <v>43709</v>
      </c>
      <c r="F16" s="10">
        <v>15800</v>
      </c>
      <c r="G16" s="9"/>
      <c r="H16" s="8">
        <f t="shared" si="2"/>
        <v>15800</v>
      </c>
      <c r="I16" s="9"/>
      <c r="J16" s="9"/>
      <c r="K16" s="9">
        <f t="shared" si="3"/>
        <v>0</v>
      </c>
      <c r="L16" s="9"/>
      <c r="M16" s="9">
        <v>20000</v>
      </c>
      <c r="N16" s="9">
        <f t="shared" si="4"/>
        <v>20000</v>
      </c>
      <c r="O16" s="9">
        <v>150000</v>
      </c>
      <c r="P16" s="9">
        <v>55000</v>
      </c>
      <c r="Q16" s="9">
        <f t="shared" si="5"/>
        <v>205000</v>
      </c>
      <c r="R16" s="9">
        <f t="shared" si="6"/>
        <v>209509</v>
      </c>
      <c r="S16" s="9">
        <f t="shared" si="6"/>
        <v>75000</v>
      </c>
      <c r="T16" s="8">
        <f t="shared" si="7"/>
        <v>284509</v>
      </c>
    </row>
    <row r="17" spans="1:20" x14ac:dyDescent="0.25">
      <c r="A17" s="11" t="s">
        <v>20</v>
      </c>
      <c r="B17" s="11">
        <v>11</v>
      </c>
      <c r="C17" s="8">
        <v>64047</v>
      </c>
      <c r="D17" s="9"/>
      <c r="E17" s="9">
        <f t="shared" si="1"/>
        <v>64047</v>
      </c>
      <c r="F17" s="10">
        <v>17000</v>
      </c>
      <c r="G17" s="9"/>
      <c r="H17" s="8">
        <f t="shared" si="2"/>
        <v>17000</v>
      </c>
      <c r="I17" s="9"/>
      <c r="J17" s="9"/>
      <c r="K17" s="9">
        <f t="shared" si="3"/>
        <v>0</v>
      </c>
      <c r="L17" s="9"/>
      <c r="M17" s="9"/>
      <c r="N17" s="9">
        <f t="shared" si="4"/>
        <v>0</v>
      </c>
      <c r="O17" s="9">
        <v>0</v>
      </c>
      <c r="P17" s="9">
        <v>15000</v>
      </c>
      <c r="Q17" s="41">
        <f t="shared" si="5"/>
        <v>15000</v>
      </c>
      <c r="R17" s="9">
        <f t="shared" si="6"/>
        <v>81047</v>
      </c>
      <c r="S17" s="9">
        <f t="shared" si="6"/>
        <v>15000</v>
      </c>
      <c r="T17" s="8">
        <f t="shared" si="7"/>
        <v>96047</v>
      </c>
    </row>
    <row r="18" spans="1:20" ht="25.5" customHeight="1" x14ac:dyDescent="0.25">
      <c r="A18" s="11" t="s">
        <v>21</v>
      </c>
      <c r="B18" s="11">
        <v>6</v>
      </c>
      <c r="C18" s="8">
        <v>40551</v>
      </c>
      <c r="D18" s="9"/>
      <c r="E18" s="9">
        <f t="shared" si="1"/>
        <v>40551</v>
      </c>
      <c r="F18" s="10">
        <v>30000</v>
      </c>
      <c r="G18" s="9"/>
      <c r="H18" s="8">
        <f t="shared" si="2"/>
        <v>30000</v>
      </c>
      <c r="I18" s="9"/>
      <c r="J18" s="9"/>
      <c r="K18" s="9">
        <f t="shared" si="3"/>
        <v>0</v>
      </c>
      <c r="L18" s="9"/>
      <c r="M18" s="9"/>
      <c r="N18" s="9">
        <f t="shared" si="4"/>
        <v>0</v>
      </c>
      <c r="O18" s="9">
        <v>705000</v>
      </c>
      <c r="P18" s="9">
        <v>170000</v>
      </c>
      <c r="Q18" s="9">
        <f t="shared" si="5"/>
        <v>875000</v>
      </c>
      <c r="R18" s="9">
        <f t="shared" si="6"/>
        <v>775551</v>
      </c>
      <c r="S18" s="9">
        <f t="shared" si="6"/>
        <v>170000</v>
      </c>
      <c r="T18" s="8">
        <f t="shared" si="7"/>
        <v>945551</v>
      </c>
    </row>
    <row r="19" spans="1:20" ht="25.5" customHeight="1" x14ac:dyDescent="0.25">
      <c r="A19" s="11" t="s">
        <v>22</v>
      </c>
      <c r="B19" s="11">
        <v>13</v>
      </c>
      <c r="C19" s="8">
        <v>67034</v>
      </c>
      <c r="D19" s="9"/>
      <c r="E19" s="9">
        <f t="shared" si="1"/>
        <v>67034</v>
      </c>
      <c r="F19" s="10">
        <v>45000</v>
      </c>
      <c r="G19" s="9"/>
      <c r="H19" s="8">
        <f t="shared" si="2"/>
        <v>45000</v>
      </c>
      <c r="I19" s="9"/>
      <c r="J19" s="9"/>
      <c r="K19" s="9">
        <f t="shared" si="3"/>
        <v>0</v>
      </c>
      <c r="L19" s="9"/>
      <c r="M19" s="9">
        <v>100000</v>
      </c>
      <c r="N19" s="9">
        <f t="shared" si="4"/>
        <v>100000</v>
      </c>
      <c r="O19" s="9">
        <v>254218</v>
      </c>
      <c r="P19" s="9">
        <v>160000</v>
      </c>
      <c r="Q19" s="9">
        <f t="shared" si="5"/>
        <v>414218</v>
      </c>
      <c r="R19" s="9">
        <f t="shared" si="6"/>
        <v>366252</v>
      </c>
      <c r="S19" s="9">
        <f t="shared" si="6"/>
        <v>260000</v>
      </c>
      <c r="T19" s="8">
        <f t="shared" si="7"/>
        <v>626252</v>
      </c>
    </row>
    <row r="20" spans="1:20" ht="15" customHeight="1" x14ac:dyDescent="0.25">
      <c r="A20" s="13" t="s">
        <v>23</v>
      </c>
      <c r="B20" s="14">
        <f t="shared" ref="B20:T20" si="8">SUM(B6:B19)</f>
        <v>171</v>
      </c>
      <c r="C20" s="15">
        <f t="shared" si="8"/>
        <v>1190933</v>
      </c>
      <c r="D20" s="15">
        <f t="shared" si="8"/>
        <v>0</v>
      </c>
      <c r="E20" s="15">
        <f t="shared" si="8"/>
        <v>1190933</v>
      </c>
      <c r="F20" s="15">
        <f t="shared" si="8"/>
        <v>724461</v>
      </c>
      <c r="G20" s="15">
        <f t="shared" si="8"/>
        <v>98800</v>
      </c>
      <c r="H20" s="15">
        <f t="shared" si="8"/>
        <v>823261</v>
      </c>
      <c r="I20" s="15">
        <f t="shared" si="8"/>
        <v>156000</v>
      </c>
      <c r="J20" s="15">
        <f t="shared" si="8"/>
        <v>0</v>
      </c>
      <c r="K20" s="15">
        <f t="shared" si="8"/>
        <v>156000</v>
      </c>
      <c r="L20" s="15">
        <f t="shared" si="8"/>
        <v>0</v>
      </c>
      <c r="M20" s="15">
        <f t="shared" si="8"/>
        <v>289000</v>
      </c>
      <c r="N20" s="15">
        <f t="shared" si="8"/>
        <v>289000</v>
      </c>
      <c r="O20" s="15">
        <f t="shared" si="8"/>
        <v>3083670</v>
      </c>
      <c r="P20" s="15">
        <f t="shared" si="8"/>
        <v>830548</v>
      </c>
      <c r="Q20" s="15">
        <f t="shared" si="8"/>
        <v>3914218</v>
      </c>
      <c r="R20" s="15">
        <f t="shared" si="8"/>
        <v>5155064</v>
      </c>
      <c r="S20" s="15">
        <f t="shared" si="8"/>
        <v>1218348</v>
      </c>
      <c r="T20" s="15">
        <f t="shared" si="8"/>
        <v>6373412</v>
      </c>
    </row>
    <row r="21" spans="1:20" ht="18" customHeight="1" x14ac:dyDescent="0.25">
      <c r="A21" s="16" t="s">
        <v>24</v>
      </c>
      <c r="B21" s="16"/>
      <c r="C21" s="17"/>
      <c r="D21" s="17"/>
      <c r="E21" s="17">
        <f>SUM(C21:D21)</f>
        <v>0</v>
      </c>
      <c r="F21" s="17"/>
      <c r="G21" s="17"/>
      <c r="H21" s="18">
        <f>SUM(F21:G21)</f>
        <v>0</v>
      </c>
      <c r="I21" s="17"/>
      <c r="J21" s="17">
        <v>0</v>
      </c>
      <c r="K21" s="17">
        <f>SUM(I21:J21)</f>
        <v>0</v>
      </c>
      <c r="L21" s="17">
        <v>0</v>
      </c>
      <c r="M21" s="17"/>
      <c r="N21" s="17">
        <f>SUM(L21:M21)</f>
        <v>0</v>
      </c>
      <c r="O21" s="17"/>
      <c r="P21" s="17"/>
      <c r="Q21" s="17">
        <f>SUM(O21:P21)</f>
        <v>0</v>
      </c>
      <c r="R21" s="18">
        <f>C21+F21+I21+L21+O21</f>
        <v>0</v>
      </c>
      <c r="S21" s="18">
        <f>D21+G21+J21+M21+P21</f>
        <v>0</v>
      </c>
      <c r="T21" s="18">
        <f t="shared" ref="T21" si="9">E21+H21+K21+N21+Q21</f>
        <v>0</v>
      </c>
    </row>
    <row r="22" spans="1:20" ht="18" customHeight="1" x14ac:dyDescent="0.25">
      <c r="A22" s="19" t="s">
        <v>25</v>
      </c>
      <c r="B22" s="19"/>
      <c r="C22" s="20"/>
      <c r="D22" s="20"/>
      <c r="E22" s="20">
        <f>SUM(C22:D22)</f>
        <v>0</v>
      </c>
      <c r="F22" s="20"/>
      <c r="G22" s="20"/>
      <c r="H22" s="21">
        <f>SUM(F22:G22)</f>
        <v>0</v>
      </c>
      <c r="I22" s="20"/>
      <c r="J22" s="20">
        <v>0</v>
      </c>
      <c r="K22" s="20">
        <f>SUM(I22:J22)</f>
        <v>0</v>
      </c>
      <c r="L22" s="20">
        <v>0</v>
      </c>
      <c r="M22" s="20"/>
      <c r="N22" s="20">
        <f>SUM(L22:M22)</f>
        <v>0</v>
      </c>
      <c r="O22" s="20"/>
      <c r="P22" s="20"/>
      <c r="Q22" s="20">
        <f>SUM(O22:P22)</f>
        <v>0</v>
      </c>
      <c r="R22" s="21">
        <f>C22+F22+I22+L22+O22</f>
        <v>0</v>
      </c>
      <c r="S22" s="21">
        <f>D22+G22+J22+M22+P22</f>
        <v>0</v>
      </c>
      <c r="T22" s="21">
        <f t="shared" ref="T22" si="10">R22+S22</f>
        <v>0</v>
      </c>
    </row>
    <row r="23" spans="1:20" s="25" customFormat="1" ht="15.75" customHeight="1" x14ac:dyDescent="0.25">
      <c r="A23" s="22" t="s">
        <v>26</v>
      </c>
      <c r="B23" s="22"/>
      <c r="C23" s="23">
        <f t="shared" ref="C23:T23" si="11">C21-C22</f>
        <v>0</v>
      </c>
      <c r="D23" s="23">
        <f t="shared" si="11"/>
        <v>0</v>
      </c>
      <c r="E23" s="23">
        <f t="shared" si="11"/>
        <v>0</v>
      </c>
      <c r="F23" s="23">
        <f t="shared" si="11"/>
        <v>0</v>
      </c>
      <c r="G23" s="23">
        <f t="shared" si="11"/>
        <v>0</v>
      </c>
      <c r="H23" s="23">
        <f t="shared" si="11"/>
        <v>0</v>
      </c>
      <c r="I23" s="23">
        <f t="shared" si="11"/>
        <v>0</v>
      </c>
      <c r="J23" s="23">
        <f t="shared" si="11"/>
        <v>0</v>
      </c>
      <c r="K23" s="23">
        <f t="shared" si="11"/>
        <v>0</v>
      </c>
      <c r="L23" s="23">
        <f t="shared" si="11"/>
        <v>0</v>
      </c>
      <c r="M23" s="23">
        <f t="shared" si="11"/>
        <v>0</v>
      </c>
      <c r="N23" s="23">
        <f t="shared" si="11"/>
        <v>0</v>
      </c>
      <c r="O23" s="23">
        <f t="shared" si="11"/>
        <v>0</v>
      </c>
      <c r="P23" s="23">
        <f t="shared" si="11"/>
        <v>0</v>
      </c>
      <c r="Q23" s="23">
        <f t="shared" si="11"/>
        <v>0</v>
      </c>
      <c r="R23" s="24">
        <f t="shared" si="11"/>
        <v>0</v>
      </c>
      <c r="S23" s="24">
        <f t="shared" si="11"/>
        <v>0</v>
      </c>
      <c r="T23" s="24">
        <f t="shared" si="11"/>
        <v>0</v>
      </c>
    </row>
    <row r="24" spans="1:20" s="25" customFormat="1" ht="32.25" customHeight="1" x14ac:dyDescent="0.25">
      <c r="A24" s="11" t="s">
        <v>27</v>
      </c>
      <c r="B24" s="11">
        <v>154</v>
      </c>
      <c r="C24" s="8">
        <v>1076450</v>
      </c>
      <c r="D24" s="9"/>
      <c r="E24" s="9">
        <f t="shared" ref="E24:E25" si="12">C24+D24</f>
        <v>1076450</v>
      </c>
      <c r="F24" s="9">
        <v>420000</v>
      </c>
      <c r="G24" s="9"/>
      <c r="H24" s="8">
        <f t="shared" si="2"/>
        <v>420000</v>
      </c>
      <c r="I24" s="9">
        <v>50000</v>
      </c>
      <c r="J24" s="9"/>
      <c r="K24" s="9">
        <f t="shared" si="3"/>
        <v>50000</v>
      </c>
      <c r="L24" s="9">
        <v>10000</v>
      </c>
      <c r="M24" s="9">
        <v>61000</v>
      </c>
      <c r="N24" s="9">
        <f t="shared" ref="N24:N25" si="13">L24+M24</f>
        <v>71000</v>
      </c>
      <c r="O24" s="9">
        <v>394598</v>
      </c>
      <c r="P24" s="9"/>
      <c r="Q24" s="9">
        <f t="shared" ref="Q24:Q25" si="14">O24+P24</f>
        <v>394598</v>
      </c>
      <c r="R24" s="9">
        <f t="shared" ref="R24:S25" si="15">C24+F24+I24+L24+O24</f>
        <v>1951048</v>
      </c>
      <c r="S24" s="9">
        <f t="shared" si="15"/>
        <v>61000</v>
      </c>
      <c r="T24" s="8">
        <f t="shared" ref="T24:T25" si="16">R24+S24</f>
        <v>2012048</v>
      </c>
    </row>
    <row r="25" spans="1:20" s="25" customFormat="1" ht="28.5" customHeight="1" x14ac:dyDescent="0.25">
      <c r="A25" s="11" t="s">
        <v>28</v>
      </c>
      <c r="B25" s="11">
        <v>15</v>
      </c>
      <c r="C25" s="8">
        <v>100780</v>
      </c>
      <c r="D25" s="9"/>
      <c r="E25" s="9">
        <f t="shared" si="12"/>
        <v>100780</v>
      </c>
      <c r="F25" s="9">
        <v>10000</v>
      </c>
      <c r="G25" s="9"/>
      <c r="H25" s="8">
        <f t="shared" si="2"/>
        <v>10000</v>
      </c>
      <c r="I25" s="9">
        <v>4000</v>
      </c>
      <c r="J25" s="9"/>
      <c r="K25" s="9">
        <f t="shared" si="3"/>
        <v>4000</v>
      </c>
      <c r="L25" s="9"/>
      <c r="M25" s="9"/>
      <c r="N25" s="9">
        <f t="shared" si="13"/>
        <v>0</v>
      </c>
      <c r="O25" s="9"/>
      <c r="P25" s="9"/>
      <c r="Q25" s="9">
        <f t="shared" si="14"/>
        <v>0</v>
      </c>
      <c r="R25" s="9">
        <f t="shared" si="15"/>
        <v>114780</v>
      </c>
      <c r="S25" s="9">
        <f t="shared" si="15"/>
        <v>0</v>
      </c>
      <c r="T25" s="8">
        <f t="shared" si="16"/>
        <v>114780</v>
      </c>
    </row>
    <row r="26" spans="1:20" ht="24.75" customHeight="1" x14ac:dyDescent="0.25">
      <c r="A26" s="26" t="s">
        <v>29</v>
      </c>
      <c r="B26" s="14">
        <f>SUM(B23:B25)</f>
        <v>169</v>
      </c>
      <c r="C26" s="15">
        <f>SUM(C24:C25)</f>
        <v>1177230</v>
      </c>
      <c r="D26" s="15">
        <f t="shared" ref="D26:T26" si="17">SUM(D24:D25)</f>
        <v>0</v>
      </c>
      <c r="E26" s="15">
        <f t="shared" si="17"/>
        <v>1177230</v>
      </c>
      <c r="F26" s="15">
        <f t="shared" si="17"/>
        <v>430000</v>
      </c>
      <c r="G26" s="15">
        <f t="shared" si="17"/>
        <v>0</v>
      </c>
      <c r="H26" s="15">
        <f t="shared" si="17"/>
        <v>430000</v>
      </c>
      <c r="I26" s="15">
        <f t="shared" si="17"/>
        <v>54000</v>
      </c>
      <c r="J26" s="15">
        <f t="shared" si="17"/>
        <v>0</v>
      </c>
      <c r="K26" s="15">
        <f t="shared" si="17"/>
        <v>54000</v>
      </c>
      <c r="L26" s="15">
        <f t="shared" si="17"/>
        <v>10000</v>
      </c>
      <c r="M26" s="15">
        <f t="shared" si="17"/>
        <v>61000</v>
      </c>
      <c r="N26" s="15">
        <f t="shared" si="17"/>
        <v>71000</v>
      </c>
      <c r="O26" s="15">
        <f t="shared" si="17"/>
        <v>394598</v>
      </c>
      <c r="P26" s="15">
        <f t="shared" si="17"/>
        <v>0</v>
      </c>
      <c r="Q26" s="15">
        <f t="shared" si="17"/>
        <v>394598</v>
      </c>
      <c r="R26" s="15">
        <f t="shared" si="17"/>
        <v>2065828</v>
      </c>
      <c r="S26" s="15">
        <f t="shared" si="17"/>
        <v>61000</v>
      </c>
      <c r="T26" s="15">
        <f t="shared" si="17"/>
        <v>2126828</v>
      </c>
    </row>
    <row r="27" spans="1:20" ht="21.75" customHeight="1" x14ac:dyDescent="0.25">
      <c r="A27" s="16" t="s">
        <v>24</v>
      </c>
      <c r="B27" s="16"/>
      <c r="C27" s="17"/>
      <c r="D27" s="17"/>
      <c r="E27" s="17">
        <f>SUM(C27:D27)</f>
        <v>0</v>
      </c>
      <c r="F27" s="17"/>
      <c r="G27" s="17"/>
      <c r="H27" s="18">
        <f>SUM(F27:G27)</f>
        <v>0</v>
      </c>
      <c r="I27" s="17"/>
      <c r="J27" s="17"/>
      <c r="K27" s="17">
        <f>SUM(I27:J27)</f>
        <v>0</v>
      </c>
      <c r="L27" s="17"/>
      <c r="M27" s="17"/>
      <c r="N27" s="17">
        <f>SUM(L27:M27)</f>
        <v>0</v>
      </c>
      <c r="O27" s="17"/>
      <c r="P27" s="17"/>
      <c r="Q27" s="17"/>
      <c r="R27" s="18">
        <f>C27+F27+I27+L27+O27</f>
        <v>0</v>
      </c>
      <c r="S27" s="18">
        <f>D27+G27+J27+M27+P27</f>
        <v>0</v>
      </c>
      <c r="T27" s="18">
        <f>E27+H27+K27+N27+Q27</f>
        <v>0</v>
      </c>
    </row>
    <row r="28" spans="1:20" ht="21.75" customHeight="1" x14ac:dyDescent="0.25">
      <c r="A28" s="19" t="s">
        <v>25</v>
      </c>
      <c r="B28" s="19"/>
      <c r="C28" s="20"/>
      <c r="D28" s="20"/>
      <c r="E28" s="20">
        <f>SUM(C28:D28)</f>
        <v>0</v>
      </c>
      <c r="F28" s="20"/>
      <c r="G28" s="20"/>
      <c r="H28" s="20">
        <f>SUM(F28:G28)</f>
        <v>0</v>
      </c>
      <c r="I28" s="20"/>
      <c r="J28" s="20"/>
      <c r="K28" s="20">
        <f>SUM(I28:J28)</f>
        <v>0</v>
      </c>
      <c r="L28" s="20"/>
      <c r="M28" s="20"/>
      <c r="N28" s="20">
        <f>SUM(L28:M28)</f>
        <v>0</v>
      </c>
      <c r="O28" s="20"/>
      <c r="P28" s="20"/>
      <c r="Q28" s="20">
        <f>SUM(O28:P28)</f>
        <v>0</v>
      </c>
      <c r="R28" s="21">
        <f>C28+F28+I28+O28</f>
        <v>0</v>
      </c>
      <c r="S28" s="21">
        <f>D28+G28+J28+P28+M28</f>
        <v>0</v>
      </c>
      <c r="T28" s="21">
        <f t="shared" ref="T28" si="18">R28+S28</f>
        <v>0</v>
      </c>
    </row>
    <row r="29" spans="1:20" ht="21.75" customHeight="1" x14ac:dyDescent="0.25">
      <c r="A29" s="22" t="s">
        <v>26</v>
      </c>
      <c r="B29" s="22"/>
      <c r="C29" s="23">
        <f>C28-C27</f>
        <v>0</v>
      </c>
      <c r="D29" s="23">
        <f t="shared" ref="D29:T29" si="19">D28-D27</f>
        <v>0</v>
      </c>
      <c r="E29" s="23">
        <f t="shared" si="19"/>
        <v>0</v>
      </c>
      <c r="F29" s="23">
        <f t="shared" si="19"/>
        <v>0</v>
      </c>
      <c r="G29" s="23">
        <f t="shared" si="19"/>
        <v>0</v>
      </c>
      <c r="H29" s="23">
        <f t="shared" si="19"/>
        <v>0</v>
      </c>
      <c r="I29" s="23">
        <f t="shared" si="19"/>
        <v>0</v>
      </c>
      <c r="J29" s="23">
        <f t="shared" si="19"/>
        <v>0</v>
      </c>
      <c r="K29" s="23">
        <f t="shared" si="19"/>
        <v>0</v>
      </c>
      <c r="L29" s="23">
        <f t="shared" si="19"/>
        <v>0</v>
      </c>
      <c r="M29" s="23">
        <f t="shared" si="19"/>
        <v>0</v>
      </c>
      <c r="N29" s="23">
        <f t="shared" si="19"/>
        <v>0</v>
      </c>
      <c r="O29" s="23">
        <f t="shared" si="19"/>
        <v>0</v>
      </c>
      <c r="P29" s="23">
        <f t="shared" si="19"/>
        <v>0</v>
      </c>
      <c r="Q29" s="23">
        <f t="shared" si="19"/>
        <v>0</v>
      </c>
      <c r="R29" s="23">
        <f t="shared" si="19"/>
        <v>0</v>
      </c>
      <c r="S29" s="23">
        <f t="shared" si="19"/>
        <v>0</v>
      </c>
      <c r="T29" s="23">
        <f t="shared" si="19"/>
        <v>0</v>
      </c>
    </row>
    <row r="30" spans="1:20" x14ac:dyDescent="0.25">
      <c r="A30" s="11" t="s">
        <v>11</v>
      </c>
      <c r="B30" s="11">
        <v>8</v>
      </c>
      <c r="C30" s="8">
        <v>53550</v>
      </c>
      <c r="D30" s="9">
        <v>0</v>
      </c>
      <c r="E30" s="9">
        <f>C30+D30</f>
        <v>53550</v>
      </c>
      <c r="F30" s="9">
        <v>55000</v>
      </c>
      <c r="G30" s="9"/>
      <c r="H30" s="8">
        <f t="shared" si="2"/>
        <v>55000</v>
      </c>
      <c r="I30" s="9"/>
      <c r="J30" s="9"/>
      <c r="K30" s="9">
        <f t="shared" si="3"/>
        <v>0</v>
      </c>
      <c r="L30" s="9"/>
      <c r="M30" s="9"/>
      <c r="N30" s="9">
        <f t="shared" ref="N30:N33" si="20">L30+M30</f>
        <v>0</v>
      </c>
      <c r="O30" s="9">
        <v>447000</v>
      </c>
      <c r="P30" s="9">
        <v>60000</v>
      </c>
      <c r="Q30" s="9">
        <f>O30+P30</f>
        <v>507000</v>
      </c>
      <c r="R30" s="9">
        <f t="shared" ref="R30:S33" si="21">C30+F30+I30+L30+O30</f>
        <v>555550</v>
      </c>
      <c r="S30" s="9">
        <f t="shared" si="21"/>
        <v>60000</v>
      </c>
      <c r="T30" s="8">
        <f t="shared" ref="T30:T33" si="22">R30+S30</f>
        <v>615550</v>
      </c>
    </row>
    <row r="31" spans="1:20" ht="15.75" customHeight="1" x14ac:dyDescent="0.25">
      <c r="A31" s="11" t="s">
        <v>30</v>
      </c>
      <c r="B31" s="11">
        <v>9</v>
      </c>
      <c r="C31" s="8">
        <v>47850</v>
      </c>
      <c r="D31" s="9">
        <v>0</v>
      </c>
      <c r="E31" s="9">
        <f t="shared" ref="E31:E33" si="23">C31+D31</f>
        <v>47850</v>
      </c>
      <c r="F31" s="9">
        <v>33539</v>
      </c>
      <c r="G31" s="9">
        <v>11000</v>
      </c>
      <c r="H31" s="8">
        <f t="shared" si="2"/>
        <v>44539</v>
      </c>
      <c r="I31" s="9">
        <v>3000</v>
      </c>
      <c r="J31" s="9"/>
      <c r="K31" s="9">
        <f t="shared" si="3"/>
        <v>3000</v>
      </c>
      <c r="L31" s="9"/>
      <c r="M31" s="9"/>
      <c r="N31" s="9">
        <f t="shared" si="20"/>
        <v>0</v>
      </c>
      <c r="O31" s="9"/>
      <c r="P31" s="9"/>
      <c r="Q31" s="9">
        <f t="shared" ref="Q31:Q33" si="24">O31+P31</f>
        <v>0</v>
      </c>
      <c r="R31" s="9">
        <f t="shared" si="21"/>
        <v>84389</v>
      </c>
      <c r="S31" s="9">
        <f t="shared" si="21"/>
        <v>11000</v>
      </c>
      <c r="T31" s="8">
        <f t="shared" si="22"/>
        <v>95389</v>
      </c>
    </row>
    <row r="32" spans="1:20" ht="14.25" customHeight="1" x14ac:dyDescent="0.25">
      <c r="A32" s="11" t="s">
        <v>31</v>
      </c>
      <c r="B32" s="11">
        <v>669</v>
      </c>
      <c r="C32" s="8">
        <v>4228722</v>
      </c>
      <c r="D32" s="9"/>
      <c r="E32" s="9">
        <f t="shared" si="23"/>
        <v>4228722</v>
      </c>
      <c r="F32" s="9">
        <v>250000</v>
      </c>
      <c r="G32" s="9"/>
      <c r="H32" s="8">
        <f t="shared" si="2"/>
        <v>250000</v>
      </c>
      <c r="I32" s="9">
        <v>44000</v>
      </c>
      <c r="J32" s="9"/>
      <c r="K32" s="9">
        <f t="shared" si="3"/>
        <v>44000</v>
      </c>
      <c r="L32" s="9"/>
      <c r="M32" s="9"/>
      <c r="N32" s="9">
        <f t="shared" si="20"/>
        <v>0</v>
      </c>
      <c r="O32" s="9"/>
      <c r="P32" s="9"/>
      <c r="Q32" s="9">
        <f t="shared" si="24"/>
        <v>0</v>
      </c>
      <c r="R32" s="9">
        <f t="shared" si="21"/>
        <v>4522722</v>
      </c>
      <c r="S32" s="9">
        <f t="shared" si="21"/>
        <v>0</v>
      </c>
      <c r="T32" s="8">
        <f t="shared" si="22"/>
        <v>4522722</v>
      </c>
    </row>
    <row r="33" spans="1:20" ht="13.5" customHeight="1" x14ac:dyDescent="0.25">
      <c r="A33" s="11" t="s">
        <v>32</v>
      </c>
      <c r="B33" s="11">
        <v>160</v>
      </c>
      <c r="C33" s="8">
        <v>1174559</v>
      </c>
      <c r="D33" s="9"/>
      <c r="E33" s="9">
        <f t="shared" si="23"/>
        <v>1174559</v>
      </c>
      <c r="F33" s="9">
        <v>119800</v>
      </c>
      <c r="G33" s="9">
        <v>200</v>
      </c>
      <c r="H33" s="8">
        <f t="shared" si="2"/>
        <v>120000</v>
      </c>
      <c r="I33" s="9">
        <v>13000</v>
      </c>
      <c r="J33" s="9"/>
      <c r="K33" s="9">
        <f t="shared" si="3"/>
        <v>13000</v>
      </c>
      <c r="L33" s="9"/>
      <c r="M33" s="9"/>
      <c r="N33" s="9">
        <f t="shared" si="20"/>
        <v>0</v>
      </c>
      <c r="O33" s="9"/>
      <c r="P33" s="9"/>
      <c r="Q33" s="9">
        <f t="shared" si="24"/>
        <v>0</v>
      </c>
      <c r="R33" s="9">
        <f t="shared" si="21"/>
        <v>1307359</v>
      </c>
      <c r="S33" s="9">
        <f t="shared" si="21"/>
        <v>200</v>
      </c>
      <c r="T33" s="8">
        <f t="shared" si="22"/>
        <v>1307559</v>
      </c>
    </row>
    <row r="34" spans="1:20" ht="16.5" customHeight="1" x14ac:dyDescent="0.25">
      <c r="A34" s="26" t="s">
        <v>33</v>
      </c>
      <c r="B34" s="14">
        <f>SUM(B30:B33)</f>
        <v>846</v>
      </c>
      <c r="C34" s="15">
        <f>SUM(C30:C33)</f>
        <v>5504681</v>
      </c>
      <c r="D34" s="15">
        <f t="shared" ref="D34:T34" si="25">SUM(D30:D33)</f>
        <v>0</v>
      </c>
      <c r="E34" s="15">
        <f t="shared" si="25"/>
        <v>5504681</v>
      </c>
      <c r="F34" s="15">
        <f t="shared" si="25"/>
        <v>458339</v>
      </c>
      <c r="G34" s="15">
        <f t="shared" si="25"/>
        <v>11200</v>
      </c>
      <c r="H34" s="15">
        <f t="shared" si="25"/>
        <v>469539</v>
      </c>
      <c r="I34" s="15">
        <f t="shared" si="25"/>
        <v>60000</v>
      </c>
      <c r="J34" s="15">
        <f t="shared" si="25"/>
        <v>0</v>
      </c>
      <c r="K34" s="15">
        <f t="shared" si="25"/>
        <v>60000</v>
      </c>
      <c r="L34" s="15">
        <f t="shared" si="25"/>
        <v>0</v>
      </c>
      <c r="M34" s="15">
        <f t="shared" si="25"/>
        <v>0</v>
      </c>
      <c r="N34" s="15">
        <f t="shared" si="25"/>
        <v>0</v>
      </c>
      <c r="O34" s="15">
        <f t="shared" si="25"/>
        <v>447000</v>
      </c>
      <c r="P34" s="15">
        <f t="shared" si="25"/>
        <v>60000</v>
      </c>
      <c r="Q34" s="15">
        <f t="shared" si="25"/>
        <v>507000</v>
      </c>
      <c r="R34" s="15">
        <f t="shared" si="25"/>
        <v>6470020</v>
      </c>
      <c r="S34" s="15">
        <f t="shared" si="25"/>
        <v>71200</v>
      </c>
      <c r="T34" s="15">
        <f t="shared" si="25"/>
        <v>6541220</v>
      </c>
    </row>
    <row r="35" spans="1:20" ht="14.25" customHeight="1" x14ac:dyDescent="0.25">
      <c r="A35" s="16" t="s">
        <v>24</v>
      </c>
      <c r="B35" s="16"/>
      <c r="C35" s="17"/>
      <c r="D35" s="17"/>
      <c r="E35" s="17">
        <f>SUM(C35:D35)</f>
        <v>0</v>
      </c>
      <c r="F35" s="17"/>
      <c r="G35" s="17"/>
      <c r="H35" s="18">
        <f>SUM(F35:G35)</f>
        <v>0</v>
      </c>
      <c r="I35" s="17"/>
      <c r="J35" s="17"/>
      <c r="K35" s="17">
        <f>SUM(I35:J35)</f>
        <v>0</v>
      </c>
      <c r="L35" s="17">
        <v>0</v>
      </c>
      <c r="M35" s="17"/>
      <c r="N35" s="17">
        <f>SUM(L35:M35)</f>
        <v>0</v>
      </c>
      <c r="O35" s="17"/>
      <c r="P35" s="17"/>
      <c r="Q35" s="17"/>
      <c r="R35" s="18">
        <f>C35+F35+I35+L35+O35</f>
        <v>0</v>
      </c>
      <c r="S35" s="18">
        <f>D35+G35+J35+M35+P35</f>
        <v>0</v>
      </c>
      <c r="T35" s="18">
        <f>E35+H35+K35+N35+Q35</f>
        <v>0</v>
      </c>
    </row>
    <row r="36" spans="1:20" ht="14.25" customHeight="1" x14ac:dyDescent="0.25">
      <c r="A36" s="19" t="s">
        <v>25</v>
      </c>
      <c r="B36" s="19"/>
      <c r="C36" s="20"/>
      <c r="D36" s="20">
        <v>0</v>
      </c>
      <c r="E36" s="20">
        <f>SUM(C36:D36)</f>
        <v>0</v>
      </c>
      <c r="F36" s="20"/>
      <c r="G36" s="20"/>
      <c r="H36" s="21">
        <v>0</v>
      </c>
      <c r="I36" s="20"/>
      <c r="J36" s="20">
        <v>0</v>
      </c>
      <c r="K36" s="20">
        <f>SUM(I36:J36)</f>
        <v>0</v>
      </c>
      <c r="L36" s="20">
        <v>0</v>
      </c>
      <c r="M36" s="20">
        <v>0</v>
      </c>
      <c r="N36" s="20">
        <f>SUM(L36:M36)</f>
        <v>0</v>
      </c>
      <c r="O36" s="20"/>
      <c r="P36" s="20"/>
      <c r="Q36" s="20">
        <f>SUM(O36:P36)</f>
        <v>0</v>
      </c>
      <c r="R36" s="21">
        <f>C36+F36+I36+L36+O36</f>
        <v>0</v>
      </c>
      <c r="S36" s="21">
        <f>D36+G36+J36+M36+P36</f>
        <v>0</v>
      </c>
      <c r="T36" s="21">
        <f t="shared" ref="T36" si="26">R36+S36</f>
        <v>0</v>
      </c>
    </row>
    <row r="37" spans="1:20" ht="14.25" customHeight="1" thickBot="1" x14ac:dyDescent="0.3">
      <c r="A37" s="22" t="s">
        <v>26</v>
      </c>
      <c r="B37" s="22"/>
      <c r="C37" s="23">
        <f>C36-C35</f>
        <v>0</v>
      </c>
      <c r="D37" s="23">
        <f t="shared" ref="D37:S37" si="27">D36-D35</f>
        <v>0</v>
      </c>
      <c r="E37" s="23">
        <f>E36-E35</f>
        <v>0</v>
      </c>
      <c r="F37" s="23">
        <f t="shared" ref="F37:H37" si="28">F36-F35</f>
        <v>0</v>
      </c>
      <c r="G37" s="23">
        <f t="shared" si="28"/>
        <v>0</v>
      </c>
      <c r="H37" s="23">
        <f t="shared" si="28"/>
        <v>0</v>
      </c>
      <c r="I37" s="23">
        <f t="shared" si="27"/>
        <v>0</v>
      </c>
      <c r="J37" s="23">
        <f t="shared" si="27"/>
        <v>0</v>
      </c>
      <c r="K37" s="23">
        <f t="shared" si="27"/>
        <v>0</v>
      </c>
      <c r="L37" s="23">
        <f t="shared" si="27"/>
        <v>0</v>
      </c>
      <c r="M37" s="23">
        <f t="shared" si="27"/>
        <v>0</v>
      </c>
      <c r="N37" s="23">
        <f t="shared" si="27"/>
        <v>0</v>
      </c>
      <c r="O37" s="23">
        <f t="shared" si="27"/>
        <v>0</v>
      </c>
      <c r="P37" s="23">
        <f t="shared" si="27"/>
        <v>0</v>
      </c>
      <c r="Q37" s="23">
        <f t="shared" si="27"/>
        <v>0</v>
      </c>
      <c r="R37" s="23">
        <f t="shared" si="27"/>
        <v>0</v>
      </c>
      <c r="S37" s="23">
        <f t="shared" si="27"/>
        <v>0</v>
      </c>
      <c r="T37" s="23">
        <f>T36-T35</f>
        <v>0</v>
      </c>
    </row>
    <row r="38" spans="1:20" ht="18.75" customHeight="1" x14ac:dyDescent="0.25">
      <c r="A38" s="27" t="s">
        <v>34</v>
      </c>
      <c r="B38" s="28">
        <f>B34+B26+B20</f>
        <v>1186</v>
      </c>
      <c r="C38" s="29">
        <f>C34+C26+C20</f>
        <v>7872844</v>
      </c>
      <c r="D38" s="29">
        <f>D34+D26+D20</f>
        <v>0</v>
      </c>
      <c r="E38" s="29">
        <f>E34+E26+E20</f>
        <v>7872844</v>
      </c>
      <c r="F38" s="29">
        <f>F34+F26+F20</f>
        <v>1612800</v>
      </c>
      <c r="G38" s="29">
        <f t="shared" ref="G38:T38" si="29">G34+G26+G20</f>
        <v>110000</v>
      </c>
      <c r="H38" s="29">
        <f t="shared" si="29"/>
        <v>1722800</v>
      </c>
      <c r="I38" s="29">
        <f t="shared" si="29"/>
        <v>270000</v>
      </c>
      <c r="J38" s="29">
        <f t="shared" si="29"/>
        <v>0</v>
      </c>
      <c r="K38" s="29">
        <f t="shared" si="29"/>
        <v>270000</v>
      </c>
      <c r="L38" s="29">
        <f t="shared" si="29"/>
        <v>10000</v>
      </c>
      <c r="M38" s="29">
        <f t="shared" si="29"/>
        <v>350000</v>
      </c>
      <c r="N38" s="29">
        <f t="shared" si="29"/>
        <v>360000</v>
      </c>
      <c r="O38" s="29">
        <f t="shared" si="29"/>
        <v>3925268</v>
      </c>
      <c r="P38" s="29">
        <f t="shared" si="29"/>
        <v>890548</v>
      </c>
      <c r="Q38" s="29">
        <f>Q34+Q26+Q20</f>
        <v>4815816</v>
      </c>
      <c r="R38" s="29">
        <f t="shared" si="29"/>
        <v>13690912</v>
      </c>
      <c r="S38" s="29">
        <f t="shared" si="29"/>
        <v>1350548</v>
      </c>
      <c r="T38" s="29">
        <f t="shared" si="29"/>
        <v>15041460</v>
      </c>
    </row>
    <row r="39" spans="1:20" x14ac:dyDescent="0.25">
      <c r="A39" s="16" t="s">
        <v>24</v>
      </c>
      <c r="B39" s="16"/>
      <c r="C39" s="17">
        <f>C21+C27+C35</f>
        <v>0</v>
      </c>
      <c r="D39" s="17">
        <f t="shared" ref="D39:T39" si="30">D21+D27+D35</f>
        <v>0</v>
      </c>
      <c r="E39" s="17">
        <f t="shared" si="30"/>
        <v>0</v>
      </c>
      <c r="F39" s="17">
        <f t="shared" si="30"/>
        <v>0</v>
      </c>
      <c r="G39" s="17">
        <f t="shared" si="30"/>
        <v>0</v>
      </c>
      <c r="H39" s="17">
        <f t="shared" si="30"/>
        <v>0</v>
      </c>
      <c r="I39" s="17">
        <f t="shared" si="30"/>
        <v>0</v>
      </c>
      <c r="J39" s="17">
        <f t="shared" si="30"/>
        <v>0</v>
      </c>
      <c r="K39" s="17">
        <f t="shared" si="30"/>
        <v>0</v>
      </c>
      <c r="L39" s="17">
        <f t="shared" si="30"/>
        <v>0</v>
      </c>
      <c r="M39" s="17">
        <f t="shared" si="30"/>
        <v>0</v>
      </c>
      <c r="N39" s="17">
        <f t="shared" si="30"/>
        <v>0</v>
      </c>
      <c r="O39" s="17">
        <f t="shared" si="30"/>
        <v>0</v>
      </c>
      <c r="P39" s="17">
        <f t="shared" si="30"/>
        <v>0</v>
      </c>
      <c r="Q39" s="17">
        <f t="shared" si="30"/>
        <v>0</v>
      </c>
      <c r="R39" s="17">
        <f>C39+F39+I39+L39+O39</f>
        <v>0</v>
      </c>
      <c r="S39" s="17">
        <f>S21+S27+S35</f>
        <v>0</v>
      </c>
      <c r="T39" s="17">
        <f t="shared" si="30"/>
        <v>0</v>
      </c>
    </row>
    <row r="40" spans="1:20" x14ac:dyDescent="0.25">
      <c r="A40" s="19" t="s">
        <v>25</v>
      </c>
      <c r="B40" s="19"/>
      <c r="C40" s="20">
        <f>C22+C28+C36</f>
        <v>0</v>
      </c>
      <c r="D40" s="20"/>
      <c r="E40" s="20">
        <f>SUM(C40:D40)</f>
        <v>0</v>
      </c>
      <c r="F40" s="20">
        <f>F22+F28+F36</f>
        <v>0</v>
      </c>
      <c r="G40" s="20"/>
      <c r="H40" s="21">
        <f>SUM(F40:G40)</f>
        <v>0</v>
      </c>
      <c r="I40" s="20"/>
      <c r="J40" s="20">
        <v>0</v>
      </c>
      <c r="K40" s="20">
        <f>SUM(I40:J40)</f>
        <v>0</v>
      </c>
      <c r="L40" s="20"/>
      <c r="M40" s="20"/>
      <c r="N40" s="20">
        <f>SUM(L40:M40)</f>
        <v>0</v>
      </c>
      <c r="O40" s="20"/>
      <c r="P40" s="20"/>
      <c r="Q40" s="20">
        <f>SUM(O40:P40)</f>
        <v>0</v>
      </c>
      <c r="R40" s="21">
        <f>C40+F40+K40+O40</f>
        <v>0</v>
      </c>
      <c r="S40" s="21">
        <f>S22+S28+S36</f>
        <v>0</v>
      </c>
      <c r="T40" s="21">
        <f>SUM(R40:S40)</f>
        <v>0</v>
      </c>
    </row>
    <row r="41" spans="1:20" x14ac:dyDescent="0.25">
      <c r="A41" s="22" t="s">
        <v>26</v>
      </c>
      <c r="B41" s="22"/>
      <c r="C41" s="23">
        <f>C40-C39</f>
        <v>0</v>
      </c>
      <c r="D41" s="23">
        <f>D39-D40</f>
        <v>0</v>
      </c>
      <c r="E41" s="23">
        <f>SUM(C41:D41)</f>
        <v>0</v>
      </c>
      <c r="F41" s="23">
        <f>F40-F39</f>
        <v>0</v>
      </c>
      <c r="G41" s="23">
        <f>G40-G39</f>
        <v>0</v>
      </c>
      <c r="H41" s="23">
        <f t="shared" ref="H41:T41" si="31">H40-H39</f>
        <v>0</v>
      </c>
      <c r="I41" s="23">
        <f t="shared" si="31"/>
        <v>0</v>
      </c>
      <c r="J41" s="23">
        <f t="shared" si="31"/>
        <v>0</v>
      </c>
      <c r="K41" s="23">
        <f t="shared" si="31"/>
        <v>0</v>
      </c>
      <c r="L41" s="23">
        <f t="shared" si="31"/>
        <v>0</v>
      </c>
      <c r="M41" s="23">
        <f t="shared" si="31"/>
        <v>0</v>
      </c>
      <c r="N41" s="23">
        <f t="shared" si="31"/>
        <v>0</v>
      </c>
      <c r="O41" s="23">
        <f t="shared" si="31"/>
        <v>0</v>
      </c>
      <c r="P41" s="23">
        <f t="shared" si="31"/>
        <v>0</v>
      </c>
      <c r="Q41" s="23">
        <f t="shared" si="31"/>
        <v>0</v>
      </c>
      <c r="R41" s="23">
        <f>R40-R39</f>
        <v>0</v>
      </c>
      <c r="S41" s="23">
        <f t="shared" si="31"/>
        <v>0</v>
      </c>
      <c r="T41" s="23">
        <f t="shared" si="31"/>
        <v>0</v>
      </c>
    </row>
    <row r="42" spans="1:20" x14ac:dyDescent="0.25">
      <c r="C42" s="30"/>
      <c r="D42" s="30"/>
      <c r="F42" s="31"/>
      <c r="G42" s="31"/>
      <c r="H42" s="32"/>
      <c r="I42" s="32"/>
      <c r="J42" s="32"/>
      <c r="K42" s="31"/>
    </row>
    <row r="43" spans="1:20" x14ac:dyDescent="0.25">
      <c r="C43" s="30"/>
      <c r="D43" s="30"/>
      <c r="F43" s="9"/>
      <c r="G43" s="31"/>
      <c r="H43" s="32"/>
      <c r="I43" s="33"/>
      <c r="J43" s="32"/>
      <c r="K43" s="34"/>
      <c r="Q43" s="39">
        <v>4815816</v>
      </c>
    </row>
    <row r="44" spans="1:20" x14ac:dyDescent="0.25">
      <c r="C44" s="30"/>
      <c r="D44" s="30"/>
      <c r="H44" s="35"/>
      <c r="I44" s="35"/>
      <c r="J44" s="35"/>
      <c r="Q44" s="40">
        <f>Q43-Q38</f>
        <v>0</v>
      </c>
    </row>
    <row r="45" spans="1:20" x14ac:dyDescent="0.25">
      <c r="C45" s="30"/>
      <c r="D45" s="30"/>
      <c r="F45" s="36"/>
      <c r="G45" s="36"/>
      <c r="H45" s="35"/>
      <c r="I45" s="35"/>
      <c r="J45" s="35"/>
    </row>
    <row r="46" spans="1:20" x14ac:dyDescent="0.25">
      <c r="C46" s="30"/>
      <c r="D46" s="30"/>
      <c r="E46" s="30"/>
      <c r="F46" s="37"/>
      <c r="G46" s="37"/>
    </row>
    <row r="47" spans="1:20" x14ac:dyDescent="0.25">
      <c r="C47" s="30"/>
      <c r="D47" s="30"/>
      <c r="E47" s="30"/>
      <c r="F47" s="37"/>
      <c r="G47" s="36"/>
      <c r="M47" s="30"/>
    </row>
    <row r="48" spans="1:20" x14ac:dyDescent="0.25">
      <c r="C48" s="30"/>
      <c r="D48" s="30"/>
    </row>
    <row r="49" spans="13:17" x14ac:dyDescent="0.25">
      <c r="O49" s="39"/>
      <c r="P49" s="39"/>
      <c r="Q49" s="39">
        <f>O49+P49</f>
        <v>0</v>
      </c>
    </row>
    <row r="50" spans="13:17" x14ac:dyDescent="0.25">
      <c r="M50" s="30"/>
    </row>
  </sheetData>
  <mergeCells count="7">
    <mergeCell ref="A3:S3"/>
    <mergeCell ref="C4:E4"/>
    <mergeCell ref="F4:H4"/>
    <mergeCell ref="I4:K4"/>
    <mergeCell ref="L4:N4"/>
    <mergeCell ref="O4:Q4"/>
    <mergeCell ref="R4:T4"/>
  </mergeCells>
  <pageMargins left="0" right="0" top="0" bottom="0" header="0" footer="0"/>
  <pageSetup paperSize="9" scale="85" orientation="landscape" r:id="rId1"/>
  <headerFooter>
    <oddFooter>&amp;L&amp;F&amp;CDrejtoria per Buxhet e Financa&amp;RPergatitur  nga R. Kadiri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4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R39" sqref="R39"/>
    </sheetView>
  </sheetViews>
  <sheetFormatPr defaultRowHeight="15" x14ac:dyDescent="0.25"/>
  <cols>
    <col min="1" max="1" width="22.5703125" customWidth="1"/>
    <col min="2" max="2" width="5.5703125" customWidth="1"/>
    <col min="3" max="3" width="12.7109375" customWidth="1"/>
    <col min="4" max="4" width="13" customWidth="1"/>
    <col min="5" max="5" width="12.85546875" customWidth="1"/>
    <col min="6" max="6" width="13" customWidth="1"/>
    <col min="7" max="7" width="11.42578125" customWidth="1"/>
    <col min="8" max="8" width="11.85546875" customWidth="1"/>
    <col min="9" max="9" width="12.5703125" customWidth="1"/>
    <col min="10" max="10" width="12" customWidth="1"/>
    <col min="11" max="11" width="11.5703125" customWidth="1"/>
    <col min="12" max="12" width="10" bestFit="1" customWidth="1"/>
    <col min="13" max="13" width="11.7109375" bestFit="1" customWidth="1"/>
    <col min="14" max="14" width="10.28515625" customWidth="1"/>
    <col min="15" max="15" width="12" customWidth="1"/>
    <col min="16" max="16" width="12.140625" customWidth="1"/>
    <col min="17" max="17" width="13.28515625" bestFit="1" customWidth="1"/>
    <col min="18" max="18" width="13.7109375" customWidth="1"/>
    <col min="19" max="19" width="13.85546875" customWidth="1"/>
    <col min="20" max="20" width="13.7109375" customWidth="1"/>
  </cols>
  <sheetData>
    <row r="1" spans="1:20" ht="21.75" customHeight="1" x14ac:dyDescent="0.25"/>
    <row r="2" spans="1:20" ht="18.75" customHeight="1" x14ac:dyDescent="0.25">
      <c r="D2" s="1">
        <v>8.4</v>
      </c>
    </row>
    <row r="3" spans="1:20" ht="21.75" thickBot="1" x14ac:dyDescent="0.4">
      <c r="A3" s="42" t="s">
        <v>36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spans="1:20" ht="15.75" thickBot="1" x14ac:dyDescent="0.3">
      <c r="A4" s="2"/>
      <c r="B4" s="2"/>
      <c r="C4" s="44" t="s">
        <v>0</v>
      </c>
      <c r="D4" s="45"/>
      <c r="E4" s="46"/>
      <c r="F4" s="44" t="s">
        <v>1</v>
      </c>
      <c r="G4" s="45"/>
      <c r="H4" s="46"/>
      <c r="I4" s="44" t="s">
        <v>2</v>
      </c>
      <c r="J4" s="45"/>
      <c r="K4" s="46"/>
      <c r="L4" s="44" t="s">
        <v>3</v>
      </c>
      <c r="M4" s="45"/>
      <c r="N4" s="46"/>
      <c r="O4" s="44" t="s">
        <v>4</v>
      </c>
      <c r="P4" s="45"/>
      <c r="Q4" s="46"/>
      <c r="R4" s="44" t="s">
        <v>2</v>
      </c>
      <c r="S4" s="45"/>
      <c r="T4" s="46"/>
    </row>
    <row r="5" spans="1:20" ht="15.75" thickBot="1" x14ac:dyDescent="0.3">
      <c r="A5" s="3" t="s">
        <v>5</v>
      </c>
      <c r="B5" s="3"/>
      <c r="C5" s="4" t="s">
        <v>6</v>
      </c>
      <c r="D5" s="5" t="s">
        <v>7</v>
      </c>
      <c r="E5" s="6" t="s">
        <v>8</v>
      </c>
      <c r="F5" s="4" t="s">
        <v>6</v>
      </c>
      <c r="G5" s="5" t="s">
        <v>7</v>
      </c>
      <c r="H5" s="6" t="s">
        <v>8</v>
      </c>
      <c r="I5" s="4" t="s">
        <v>6</v>
      </c>
      <c r="J5" s="5" t="s">
        <v>7</v>
      </c>
      <c r="K5" s="6" t="s">
        <v>8</v>
      </c>
      <c r="L5" s="4" t="s">
        <v>6</v>
      </c>
      <c r="M5" s="5" t="s">
        <v>7</v>
      </c>
      <c r="N5" s="6" t="s">
        <v>8</v>
      </c>
      <c r="O5" s="4" t="s">
        <v>6</v>
      </c>
      <c r="P5" s="5" t="s">
        <v>7</v>
      </c>
      <c r="Q5" s="6" t="s">
        <v>8</v>
      </c>
      <c r="R5" s="4" t="s">
        <v>6</v>
      </c>
      <c r="S5" s="5" t="s">
        <v>7</v>
      </c>
      <c r="T5" s="6" t="s">
        <v>8</v>
      </c>
    </row>
    <row r="6" spans="1:20" x14ac:dyDescent="0.25">
      <c r="A6" s="7" t="s">
        <v>9</v>
      </c>
      <c r="B6" s="7">
        <v>22</v>
      </c>
      <c r="C6" s="8">
        <v>178520</v>
      </c>
      <c r="D6" s="9"/>
      <c r="E6" s="9">
        <f>C6+D6</f>
        <v>178520</v>
      </c>
      <c r="F6" s="10">
        <v>55000</v>
      </c>
      <c r="G6" s="9"/>
      <c r="H6" s="8">
        <f>F6+G6</f>
        <v>55000</v>
      </c>
      <c r="I6" s="9">
        <v>0</v>
      </c>
      <c r="J6" s="9">
        <v>0</v>
      </c>
      <c r="K6" s="9">
        <f>I6+J6</f>
        <v>0</v>
      </c>
      <c r="L6" s="9"/>
      <c r="M6" s="9">
        <v>159133</v>
      </c>
      <c r="N6" s="9">
        <f>L6+M6</f>
        <v>159133</v>
      </c>
      <c r="O6" s="9">
        <v>0</v>
      </c>
      <c r="P6" s="9">
        <v>0</v>
      </c>
      <c r="Q6" s="9">
        <f>O6+P6</f>
        <v>0</v>
      </c>
      <c r="R6" s="9">
        <f t="shared" ref="R6:S19" si="0">C6+F6+I6+L6+O6</f>
        <v>233520</v>
      </c>
      <c r="S6" s="9">
        <f t="shared" si="0"/>
        <v>159133</v>
      </c>
      <c r="T6" s="8">
        <f>R6+S6</f>
        <v>392653</v>
      </c>
    </row>
    <row r="7" spans="1:20" ht="16.5" customHeight="1" x14ac:dyDescent="0.25">
      <c r="A7" s="11" t="s">
        <v>11</v>
      </c>
      <c r="B7" s="11">
        <v>40</v>
      </c>
      <c r="C7" s="8">
        <v>217362</v>
      </c>
      <c r="D7" s="9"/>
      <c r="E7" s="9">
        <f>C7+D7</f>
        <v>217362</v>
      </c>
      <c r="F7" s="10">
        <v>123000</v>
      </c>
      <c r="G7" s="9">
        <v>40000</v>
      </c>
      <c r="H7" s="8">
        <f>F7+G7</f>
        <v>163000</v>
      </c>
      <c r="I7" s="9"/>
      <c r="J7" s="9"/>
      <c r="K7" s="9">
        <f>I7+J7</f>
        <v>0</v>
      </c>
      <c r="L7" s="9"/>
      <c r="M7" s="9"/>
      <c r="N7" s="9">
        <f>L7+M7</f>
        <v>0</v>
      </c>
      <c r="O7" s="9">
        <v>5000</v>
      </c>
      <c r="P7" s="9">
        <v>15000</v>
      </c>
      <c r="Q7" s="9">
        <f>O7+P7</f>
        <v>20000</v>
      </c>
      <c r="R7" s="9">
        <f t="shared" si="0"/>
        <v>345362</v>
      </c>
      <c r="S7" s="9">
        <f t="shared" si="0"/>
        <v>55000</v>
      </c>
      <c r="T7" s="8">
        <f>R7+S7</f>
        <v>400362</v>
      </c>
    </row>
    <row r="8" spans="1:20" ht="16.5" customHeight="1" x14ac:dyDescent="0.25">
      <c r="A8" s="11" t="s">
        <v>12</v>
      </c>
      <c r="B8" s="11">
        <v>1</v>
      </c>
      <c r="C8" s="8">
        <v>5308</v>
      </c>
      <c r="D8" s="9"/>
      <c r="E8" s="9">
        <f>C8+D8</f>
        <v>5308</v>
      </c>
      <c r="F8" s="10">
        <v>2000</v>
      </c>
      <c r="G8" s="9"/>
      <c r="H8" s="8">
        <f>F8+G8</f>
        <v>2000</v>
      </c>
      <c r="I8" s="9"/>
      <c r="J8" s="9"/>
      <c r="K8" s="9">
        <f>I8+J8</f>
        <v>0</v>
      </c>
      <c r="L8" s="9"/>
      <c r="M8" s="9"/>
      <c r="N8" s="9">
        <f>L8+M8</f>
        <v>0</v>
      </c>
      <c r="O8" s="9"/>
      <c r="P8" s="9"/>
      <c r="Q8" s="9">
        <f>O8+P8</f>
        <v>0</v>
      </c>
      <c r="R8" s="9">
        <f t="shared" si="0"/>
        <v>7308</v>
      </c>
      <c r="S8" s="9">
        <f t="shared" si="0"/>
        <v>0</v>
      </c>
      <c r="T8" s="8">
        <f>R8+S8</f>
        <v>7308</v>
      </c>
    </row>
    <row r="9" spans="1:20" ht="15.75" customHeight="1" x14ac:dyDescent="0.25">
      <c r="A9" s="11" t="s">
        <v>13</v>
      </c>
      <c r="B9" s="11">
        <v>12</v>
      </c>
      <c r="C9" s="8">
        <v>71454</v>
      </c>
      <c r="D9" s="9"/>
      <c r="E9" s="9">
        <f>C9+D9</f>
        <v>71454</v>
      </c>
      <c r="F9" s="10">
        <v>15000</v>
      </c>
      <c r="G9" s="9"/>
      <c r="H9" s="8">
        <f>F9+G9</f>
        <v>15000</v>
      </c>
      <c r="I9" s="9"/>
      <c r="J9" s="9"/>
      <c r="K9" s="9">
        <f>I9+J9</f>
        <v>0</v>
      </c>
      <c r="L9" s="9"/>
      <c r="M9" s="9"/>
      <c r="N9" s="9">
        <f>L9+M9</f>
        <v>0</v>
      </c>
      <c r="O9" s="9"/>
      <c r="P9" s="9"/>
      <c r="Q9" s="9">
        <f>O9+P9</f>
        <v>0</v>
      </c>
      <c r="R9" s="9">
        <f t="shared" si="0"/>
        <v>86454</v>
      </c>
      <c r="S9" s="9">
        <f t="shared" si="0"/>
        <v>0</v>
      </c>
      <c r="T9" s="8">
        <f>R9+S9</f>
        <v>86454</v>
      </c>
    </row>
    <row r="10" spans="1:20" ht="14.25" customHeight="1" x14ac:dyDescent="0.25">
      <c r="A10" s="11" t="s">
        <v>10</v>
      </c>
      <c r="B10" s="11"/>
      <c r="C10" s="8">
        <v>107126</v>
      </c>
      <c r="D10" s="9"/>
      <c r="E10" s="9">
        <f t="shared" ref="E10:E19" si="1">C10+D10</f>
        <v>107126</v>
      </c>
      <c r="F10" s="10">
        <v>20000</v>
      </c>
      <c r="G10" s="9"/>
      <c r="H10" s="8">
        <f t="shared" ref="H10:H33" si="2">F10+G10</f>
        <v>20000</v>
      </c>
      <c r="I10" s="9"/>
      <c r="J10" s="9"/>
      <c r="K10" s="9">
        <f t="shared" ref="K10:K33" si="3">I10+J10</f>
        <v>0</v>
      </c>
      <c r="L10" s="9"/>
      <c r="M10" s="9"/>
      <c r="N10" s="9">
        <f t="shared" ref="N10:N19" si="4">L10+M10</f>
        <v>0</v>
      </c>
      <c r="O10" s="9"/>
      <c r="P10" s="9"/>
      <c r="Q10" s="9">
        <f t="shared" ref="Q10:Q19" si="5">O10+P10</f>
        <v>0</v>
      </c>
      <c r="R10" s="9">
        <f t="shared" si="0"/>
        <v>127126</v>
      </c>
      <c r="S10" s="9">
        <f t="shared" si="0"/>
        <v>0</v>
      </c>
      <c r="T10" s="8">
        <f t="shared" ref="T10:T19" si="6">R10+S10</f>
        <v>127126</v>
      </c>
    </row>
    <row r="11" spans="1:20" ht="15" customHeight="1" x14ac:dyDescent="0.25">
      <c r="A11" s="11" t="s">
        <v>14</v>
      </c>
      <c r="B11" s="11">
        <v>15</v>
      </c>
      <c r="C11" s="8">
        <v>100202</v>
      </c>
      <c r="D11" s="9"/>
      <c r="E11" s="9">
        <f t="shared" si="1"/>
        <v>100202</v>
      </c>
      <c r="F11" s="10">
        <v>100000</v>
      </c>
      <c r="G11" s="9">
        <v>22000</v>
      </c>
      <c r="H11" s="8">
        <f t="shared" si="2"/>
        <v>122000</v>
      </c>
      <c r="I11" s="9"/>
      <c r="J11" s="9"/>
      <c r="K11" s="9">
        <f t="shared" si="3"/>
        <v>0</v>
      </c>
      <c r="L11" s="9"/>
      <c r="M11" s="9"/>
      <c r="N11" s="9">
        <f t="shared" si="4"/>
        <v>0</v>
      </c>
      <c r="O11" s="9">
        <v>30000</v>
      </c>
      <c r="P11" s="9">
        <v>40000</v>
      </c>
      <c r="Q11" s="9">
        <f t="shared" si="5"/>
        <v>70000</v>
      </c>
      <c r="R11" s="9">
        <f t="shared" si="0"/>
        <v>230202</v>
      </c>
      <c r="S11" s="9">
        <f t="shared" si="0"/>
        <v>62000</v>
      </c>
      <c r="T11" s="8">
        <f t="shared" si="6"/>
        <v>292202</v>
      </c>
    </row>
    <row r="12" spans="1:20" ht="16.5" customHeight="1" x14ac:dyDescent="0.25">
      <c r="A12" s="11" t="s">
        <v>15</v>
      </c>
      <c r="B12" s="11">
        <v>4</v>
      </c>
      <c r="C12" s="8">
        <v>27650</v>
      </c>
      <c r="D12" s="9"/>
      <c r="E12" s="9">
        <f t="shared" si="1"/>
        <v>27650</v>
      </c>
      <c r="F12" s="10">
        <v>212200</v>
      </c>
      <c r="G12" s="9">
        <v>18781</v>
      </c>
      <c r="H12" s="8">
        <f t="shared" si="2"/>
        <v>230981</v>
      </c>
      <c r="I12" s="9">
        <v>161972</v>
      </c>
      <c r="J12" s="9"/>
      <c r="K12" s="9">
        <f t="shared" si="3"/>
        <v>161972</v>
      </c>
      <c r="L12" s="9"/>
      <c r="M12" s="9"/>
      <c r="N12" s="9">
        <f t="shared" si="4"/>
        <v>0</v>
      </c>
      <c r="O12" s="9">
        <v>1105772</v>
      </c>
      <c r="P12" s="9">
        <v>174228</v>
      </c>
      <c r="Q12" s="9">
        <f t="shared" si="5"/>
        <v>1280000</v>
      </c>
      <c r="R12" s="9">
        <f t="shared" si="0"/>
        <v>1507594</v>
      </c>
      <c r="S12" s="9">
        <f t="shared" si="0"/>
        <v>193009</v>
      </c>
      <c r="T12" s="8">
        <f t="shared" si="6"/>
        <v>1700603</v>
      </c>
    </row>
    <row r="13" spans="1:20" ht="12" customHeight="1" x14ac:dyDescent="0.25">
      <c r="A13" s="11" t="s">
        <v>16</v>
      </c>
      <c r="B13" s="12">
        <v>21</v>
      </c>
      <c r="C13" s="8">
        <v>149328</v>
      </c>
      <c r="D13" s="9"/>
      <c r="E13" s="9">
        <f t="shared" si="1"/>
        <v>149328</v>
      </c>
      <c r="F13" s="10">
        <v>15000</v>
      </c>
      <c r="G13" s="9"/>
      <c r="H13" s="8">
        <f t="shared" si="2"/>
        <v>15000</v>
      </c>
      <c r="I13" s="9"/>
      <c r="J13" s="9"/>
      <c r="K13" s="9">
        <f t="shared" si="3"/>
        <v>0</v>
      </c>
      <c r="L13" s="9"/>
      <c r="M13" s="9"/>
      <c r="N13" s="9">
        <f t="shared" si="4"/>
        <v>0</v>
      </c>
      <c r="O13" s="9"/>
      <c r="P13" s="9">
        <v>20000</v>
      </c>
      <c r="Q13" s="9">
        <f t="shared" si="5"/>
        <v>20000</v>
      </c>
      <c r="R13" s="9">
        <f t="shared" si="0"/>
        <v>164328</v>
      </c>
      <c r="S13" s="9">
        <f t="shared" si="0"/>
        <v>20000</v>
      </c>
      <c r="T13" s="8">
        <f t="shared" si="6"/>
        <v>184328</v>
      </c>
    </row>
    <row r="14" spans="1:20" ht="12.75" customHeight="1" x14ac:dyDescent="0.25">
      <c r="A14" s="11" t="s">
        <v>17</v>
      </c>
      <c r="B14" s="11">
        <v>8</v>
      </c>
      <c r="C14" s="8">
        <v>58850</v>
      </c>
      <c r="D14" s="9"/>
      <c r="E14" s="9">
        <f t="shared" si="1"/>
        <v>58850</v>
      </c>
      <c r="F14" s="10">
        <v>16850</v>
      </c>
      <c r="G14" s="9"/>
      <c r="H14" s="8">
        <f t="shared" si="2"/>
        <v>16850</v>
      </c>
      <c r="I14" s="9"/>
      <c r="J14" s="9"/>
      <c r="K14" s="9">
        <f t="shared" si="3"/>
        <v>0</v>
      </c>
      <c r="L14" s="9"/>
      <c r="M14" s="9"/>
      <c r="N14" s="9">
        <f t="shared" si="4"/>
        <v>0</v>
      </c>
      <c r="O14" s="9">
        <v>0</v>
      </c>
      <c r="P14" s="9">
        <v>20000</v>
      </c>
      <c r="Q14" s="9">
        <f t="shared" si="5"/>
        <v>20000</v>
      </c>
      <c r="R14" s="9">
        <f t="shared" si="0"/>
        <v>75700</v>
      </c>
      <c r="S14" s="9">
        <f t="shared" si="0"/>
        <v>20000</v>
      </c>
      <c r="T14" s="8">
        <f t="shared" si="6"/>
        <v>95700</v>
      </c>
    </row>
    <row r="15" spans="1:20" x14ac:dyDescent="0.25">
      <c r="A15" s="11" t="s">
        <v>18</v>
      </c>
      <c r="B15" s="11">
        <v>11</v>
      </c>
      <c r="C15" s="8">
        <v>65162</v>
      </c>
      <c r="D15" s="9"/>
      <c r="E15" s="9">
        <f t="shared" si="1"/>
        <v>65162</v>
      </c>
      <c r="F15" s="10">
        <v>49648</v>
      </c>
      <c r="G15" s="9"/>
      <c r="H15" s="8">
        <f t="shared" si="2"/>
        <v>49648</v>
      </c>
      <c r="I15" s="9"/>
      <c r="J15" s="9"/>
      <c r="K15" s="9">
        <f t="shared" si="3"/>
        <v>0</v>
      </c>
      <c r="L15" s="9"/>
      <c r="M15" s="9">
        <v>40000</v>
      </c>
      <c r="N15" s="9">
        <f t="shared" si="4"/>
        <v>40000</v>
      </c>
      <c r="O15" s="9">
        <v>1120000</v>
      </c>
      <c r="P15" s="9">
        <v>180000</v>
      </c>
      <c r="Q15" s="9">
        <f t="shared" si="5"/>
        <v>1300000</v>
      </c>
      <c r="R15" s="9">
        <f t="shared" si="0"/>
        <v>1234810</v>
      </c>
      <c r="S15" s="9">
        <f>D15+G15+J15+M15+P15</f>
        <v>220000</v>
      </c>
      <c r="T15" s="8">
        <f t="shared" si="6"/>
        <v>1454810</v>
      </c>
    </row>
    <row r="16" spans="1:20" x14ac:dyDescent="0.25">
      <c r="A16" s="11" t="s">
        <v>19</v>
      </c>
      <c r="B16" s="11">
        <v>7</v>
      </c>
      <c r="C16" s="8">
        <v>43928</v>
      </c>
      <c r="D16" s="9"/>
      <c r="E16" s="9">
        <f t="shared" si="1"/>
        <v>43928</v>
      </c>
      <c r="F16" s="10">
        <v>15800</v>
      </c>
      <c r="G16" s="9"/>
      <c r="H16" s="8">
        <f t="shared" si="2"/>
        <v>15800</v>
      </c>
      <c r="I16" s="9"/>
      <c r="J16" s="9"/>
      <c r="K16" s="9">
        <f t="shared" si="3"/>
        <v>0</v>
      </c>
      <c r="L16" s="9"/>
      <c r="M16" s="9">
        <v>20000</v>
      </c>
      <c r="N16" s="9">
        <f t="shared" si="4"/>
        <v>20000</v>
      </c>
      <c r="O16" s="9">
        <v>117257</v>
      </c>
      <c r="P16" s="9">
        <v>132743</v>
      </c>
      <c r="Q16" s="9">
        <f t="shared" si="5"/>
        <v>250000</v>
      </c>
      <c r="R16" s="9">
        <f t="shared" si="0"/>
        <v>176985</v>
      </c>
      <c r="S16" s="9">
        <f t="shared" si="0"/>
        <v>152743</v>
      </c>
      <c r="T16" s="8">
        <f t="shared" si="6"/>
        <v>329728</v>
      </c>
    </row>
    <row r="17" spans="1:20" x14ac:dyDescent="0.25">
      <c r="A17" s="11" t="s">
        <v>20</v>
      </c>
      <c r="B17" s="11">
        <v>11</v>
      </c>
      <c r="C17" s="8">
        <v>64368</v>
      </c>
      <c r="D17" s="9"/>
      <c r="E17" s="9">
        <f t="shared" si="1"/>
        <v>64368</v>
      </c>
      <c r="F17" s="10">
        <v>17000</v>
      </c>
      <c r="G17" s="9"/>
      <c r="H17" s="8">
        <f t="shared" si="2"/>
        <v>17000</v>
      </c>
      <c r="I17" s="9"/>
      <c r="J17" s="9"/>
      <c r="K17" s="9">
        <f t="shared" si="3"/>
        <v>0</v>
      </c>
      <c r="L17" s="9"/>
      <c r="M17" s="9"/>
      <c r="N17" s="9">
        <f t="shared" si="4"/>
        <v>0</v>
      </c>
      <c r="O17" s="9">
        <v>0</v>
      </c>
      <c r="P17" s="9">
        <v>0</v>
      </c>
      <c r="Q17" s="9">
        <f t="shared" si="5"/>
        <v>0</v>
      </c>
      <c r="R17" s="9">
        <f t="shared" si="0"/>
        <v>81368</v>
      </c>
      <c r="S17" s="9">
        <f t="shared" si="0"/>
        <v>0</v>
      </c>
      <c r="T17" s="8">
        <f t="shared" si="6"/>
        <v>81368</v>
      </c>
    </row>
    <row r="18" spans="1:20" ht="25.5" customHeight="1" x14ac:dyDescent="0.25">
      <c r="A18" s="11" t="s">
        <v>21</v>
      </c>
      <c r="B18" s="11">
        <v>6</v>
      </c>
      <c r="C18" s="8">
        <v>40754</v>
      </c>
      <c r="D18" s="9"/>
      <c r="E18" s="9">
        <f t="shared" si="1"/>
        <v>40754</v>
      </c>
      <c r="F18" s="10">
        <v>25000</v>
      </c>
      <c r="G18" s="9"/>
      <c r="H18" s="8">
        <f t="shared" si="2"/>
        <v>25000</v>
      </c>
      <c r="I18" s="9"/>
      <c r="J18" s="9"/>
      <c r="K18" s="9">
        <f t="shared" si="3"/>
        <v>0</v>
      </c>
      <c r="L18" s="9"/>
      <c r="M18" s="9"/>
      <c r="N18" s="9">
        <f t="shared" si="4"/>
        <v>0</v>
      </c>
      <c r="O18" s="9">
        <v>844240</v>
      </c>
      <c r="P18" s="9">
        <v>100000</v>
      </c>
      <c r="Q18" s="9">
        <f t="shared" si="5"/>
        <v>944240</v>
      </c>
      <c r="R18" s="9">
        <f t="shared" si="0"/>
        <v>909994</v>
      </c>
      <c r="S18" s="9">
        <f t="shared" si="0"/>
        <v>100000</v>
      </c>
      <c r="T18" s="8">
        <f t="shared" si="6"/>
        <v>1009994</v>
      </c>
    </row>
    <row r="19" spans="1:20" ht="25.5" customHeight="1" x14ac:dyDescent="0.25">
      <c r="A19" s="11" t="s">
        <v>22</v>
      </c>
      <c r="B19" s="11">
        <v>13</v>
      </c>
      <c r="C19" s="8">
        <v>67370</v>
      </c>
      <c r="D19" s="9"/>
      <c r="E19" s="9">
        <f t="shared" si="1"/>
        <v>67370</v>
      </c>
      <c r="F19" s="10">
        <v>35000</v>
      </c>
      <c r="G19" s="9"/>
      <c r="H19" s="8">
        <f t="shared" si="2"/>
        <v>35000</v>
      </c>
      <c r="I19" s="9"/>
      <c r="J19" s="9"/>
      <c r="K19" s="9">
        <f t="shared" si="3"/>
        <v>0</v>
      </c>
      <c r="L19" s="9"/>
      <c r="M19" s="9">
        <v>100000</v>
      </c>
      <c r="N19" s="9">
        <f t="shared" si="4"/>
        <v>100000</v>
      </c>
      <c r="O19" s="9">
        <v>490000</v>
      </c>
      <c r="P19" s="9">
        <v>200000</v>
      </c>
      <c r="Q19" s="9">
        <f t="shared" si="5"/>
        <v>690000</v>
      </c>
      <c r="R19" s="9">
        <f t="shared" si="0"/>
        <v>592370</v>
      </c>
      <c r="S19" s="9">
        <f t="shared" si="0"/>
        <v>300000</v>
      </c>
      <c r="T19" s="8">
        <f t="shared" si="6"/>
        <v>892370</v>
      </c>
    </row>
    <row r="20" spans="1:20" ht="15" customHeight="1" x14ac:dyDescent="0.25">
      <c r="A20" s="13" t="s">
        <v>23</v>
      </c>
      <c r="B20" s="14">
        <f t="shared" ref="B20:T20" si="7">SUM(B6:B19)</f>
        <v>171</v>
      </c>
      <c r="C20" s="15">
        <f t="shared" si="7"/>
        <v>1197382</v>
      </c>
      <c r="D20" s="15">
        <f t="shared" si="7"/>
        <v>0</v>
      </c>
      <c r="E20" s="15">
        <f t="shared" si="7"/>
        <v>1197382</v>
      </c>
      <c r="F20" s="15">
        <f t="shared" si="7"/>
        <v>701498</v>
      </c>
      <c r="G20" s="15">
        <f t="shared" si="7"/>
        <v>80781</v>
      </c>
      <c r="H20" s="15">
        <f t="shared" si="7"/>
        <v>782279</v>
      </c>
      <c r="I20" s="15">
        <f t="shared" si="7"/>
        <v>161972</v>
      </c>
      <c r="J20" s="15">
        <f t="shared" si="7"/>
        <v>0</v>
      </c>
      <c r="K20" s="15">
        <f t="shared" si="7"/>
        <v>161972</v>
      </c>
      <c r="L20" s="15">
        <f t="shared" si="7"/>
        <v>0</v>
      </c>
      <c r="M20" s="15">
        <f t="shared" si="7"/>
        <v>319133</v>
      </c>
      <c r="N20" s="15">
        <f t="shared" si="7"/>
        <v>319133</v>
      </c>
      <c r="O20" s="15">
        <f t="shared" si="7"/>
        <v>3712269</v>
      </c>
      <c r="P20" s="15">
        <f t="shared" si="7"/>
        <v>881971</v>
      </c>
      <c r="Q20" s="15">
        <f t="shared" si="7"/>
        <v>4594240</v>
      </c>
      <c r="R20" s="15">
        <f t="shared" si="7"/>
        <v>5773121</v>
      </c>
      <c r="S20" s="15">
        <f t="shared" si="7"/>
        <v>1281885</v>
      </c>
      <c r="T20" s="15">
        <f t="shared" si="7"/>
        <v>7055006</v>
      </c>
    </row>
    <row r="21" spans="1:20" ht="18" customHeight="1" x14ac:dyDescent="0.25">
      <c r="A21" s="16" t="s">
        <v>24</v>
      </c>
      <c r="B21" s="16"/>
      <c r="C21" s="17"/>
      <c r="D21" s="17"/>
      <c r="E21" s="17">
        <f>SUM(C21:D21)</f>
        <v>0</v>
      </c>
      <c r="F21" s="17"/>
      <c r="G21" s="17"/>
      <c r="H21" s="18">
        <f>SUM(F21:G21)</f>
        <v>0</v>
      </c>
      <c r="I21" s="17"/>
      <c r="J21" s="17">
        <v>0</v>
      </c>
      <c r="K21" s="17">
        <f>SUM(I21:J21)</f>
        <v>0</v>
      </c>
      <c r="L21" s="17">
        <v>0</v>
      </c>
      <c r="M21" s="17"/>
      <c r="N21" s="17">
        <f>SUM(L21:M21)</f>
        <v>0</v>
      </c>
      <c r="O21" s="17"/>
      <c r="P21" s="17"/>
      <c r="Q21" s="17">
        <f>SUM(O21:P21)</f>
        <v>0</v>
      </c>
      <c r="R21" s="18">
        <f>C21+F21+I21+L21+O21</f>
        <v>0</v>
      </c>
      <c r="S21" s="18">
        <f>D21+G21+J21+M21+P21</f>
        <v>0</v>
      </c>
      <c r="T21" s="18">
        <f t="shared" ref="T21" si="8">E21+H21+K21+N21+Q21</f>
        <v>0</v>
      </c>
    </row>
    <row r="22" spans="1:20" ht="18" customHeight="1" x14ac:dyDescent="0.25">
      <c r="A22" s="19" t="s">
        <v>25</v>
      </c>
      <c r="B22" s="19"/>
      <c r="C22" s="20"/>
      <c r="D22" s="20"/>
      <c r="E22" s="20">
        <f>SUM(C22:D22)</f>
        <v>0</v>
      </c>
      <c r="F22" s="20"/>
      <c r="G22" s="20"/>
      <c r="H22" s="21">
        <f>SUM(F22:G22)</f>
        <v>0</v>
      </c>
      <c r="I22" s="20"/>
      <c r="J22" s="20">
        <v>0</v>
      </c>
      <c r="K22" s="20">
        <f>SUM(I22:J22)</f>
        <v>0</v>
      </c>
      <c r="L22" s="20">
        <v>0</v>
      </c>
      <c r="M22" s="20"/>
      <c r="N22" s="20">
        <f>SUM(L22:M22)</f>
        <v>0</v>
      </c>
      <c r="O22" s="20"/>
      <c r="P22" s="20"/>
      <c r="Q22" s="20">
        <f>SUM(O22:P22)</f>
        <v>0</v>
      </c>
      <c r="R22" s="21">
        <f>C22+F22+I22+L22+O22</f>
        <v>0</v>
      </c>
      <c r="S22" s="21">
        <f>D22+G22+J22+M22+P22</f>
        <v>0</v>
      </c>
      <c r="T22" s="21">
        <f t="shared" ref="T22" si="9">R22+S22</f>
        <v>0</v>
      </c>
    </row>
    <row r="23" spans="1:20" s="25" customFormat="1" ht="15.75" customHeight="1" x14ac:dyDescent="0.25">
      <c r="A23" s="22" t="s">
        <v>26</v>
      </c>
      <c r="B23" s="22"/>
      <c r="C23" s="23">
        <f t="shared" ref="C23:T23" si="10">C21-C22</f>
        <v>0</v>
      </c>
      <c r="D23" s="23">
        <f t="shared" si="10"/>
        <v>0</v>
      </c>
      <c r="E23" s="23">
        <f t="shared" si="10"/>
        <v>0</v>
      </c>
      <c r="F23" s="23">
        <f t="shared" si="10"/>
        <v>0</v>
      </c>
      <c r="G23" s="23">
        <f t="shared" si="10"/>
        <v>0</v>
      </c>
      <c r="H23" s="23">
        <f t="shared" si="10"/>
        <v>0</v>
      </c>
      <c r="I23" s="23">
        <f t="shared" si="10"/>
        <v>0</v>
      </c>
      <c r="J23" s="23">
        <f t="shared" si="10"/>
        <v>0</v>
      </c>
      <c r="K23" s="23">
        <f t="shared" si="10"/>
        <v>0</v>
      </c>
      <c r="L23" s="23">
        <f t="shared" si="10"/>
        <v>0</v>
      </c>
      <c r="M23" s="23">
        <f t="shared" si="10"/>
        <v>0</v>
      </c>
      <c r="N23" s="23">
        <f t="shared" si="10"/>
        <v>0</v>
      </c>
      <c r="O23" s="23">
        <f t="shared" si="10"/>
        <v>0</v>
      </c>
      <c r="P23" s="23">
        <f t="shared" si="10"/>
        <v>0</v>
      </c>
      <c r="Q23" s="23">
        <f t="shared" si="10"/>
        <v>0</v>
      </c>
      <c r="R23" s="24">
        <f t="shared" si="10"/>
        <v>0</v>
      </c>
      <c r="S23" s="24">
        <f t="shared" si="10"/>
        <v>0</v>
      </c>
      <c r="T23" s="24">
        <f t="shared" si="10"/>
        <v>0</v>
      </c>
    </row>
    <row r="24" spans="1:20" s="25" customFormat="1" ht="32.25" customHeight="1" x14ac:dyDescent="0.25">
      <c r="A24" s="11" t="s">
        <v>27</v>
      </c>
      <c r="B24" s="11">
        <v>154</v>
      </c>
      <c r="C24" s="8">
        <v>1081840</v>
      </c>
      <c r="D24" s="9"/>
      <c r="E24" s="9">
        <f t="shared" ref="E24:E25" si="11">C24+D24</f>
        <v>1081840</v>
      </c>
      <c r="F24" s="9">
        <v>500000</v>
      </c>
      <c r="G24" s="9"/>
      <c r="H24" s="8">
        <f t="shared" si="2"/>
        <v>500000</v>
      </c>
      <c r="I24" s="9">
        <v>51000</v>
      </c>
      <c r="J24" s="9"/>
      <c r="K24" s="9">
        <f t="shared" si="3"/>
        <v>51000</v>
      </c>
      <c r="L24" s="9">
        <v>9000</v>
      </c>
      <c r="M24" s="9">
        <v>62000</v>
      </c>
      <c r="N24" s="9">
        <f t="shared" ref="N24:N25" si="12">L24+M24</f>
        <v>71000</v>
      </c>
      <c r="O24" s="9">
        <v>405760</v>
      </c>
      <c r="P24" s="9"/>
      <c r="Q24" s="9">
        <f t="shared" ref="Q24:Q25" si="13">O24+P24</f>
        <v>405760</v>
      </c>
      <c r="R24" s="9">
        <f t="shared" ref="R24:S25" si="14">C24+F24+I24+L24+O24</f>
        <v>2047600</v>
      </c>
      <c r="S24" s="9">
        <f t="shared" si="14"/>
        <v>62000</v>
      </c>
      <c r="T24" s="8">
        <f t="shared" ref="T24:T25" si="15">R24+S24</f>
        <v>2109600</v>
      </c>
    </row>
    <row r="25" spans="1:20" s="25" customFormat="1" ht="28.5" customHeight="1" x14ac:dyDescent="0.25">
      <c r="A25" s="11" t="s">
        <v>28</v>
      </c>
      <c r="B25" s="11">
        <v>15</v>
      </c>
      <c r="C25" s="8">
        <v>101284</v>
      </c>
      <c r="D25" s="9"/>
      <c r="E25" s="9">
        <f t="shared" si="11"/>
        <v>101284</v>
      </c>
      <c r="F25" s="9">
        <v>10000</v>
      </c>
      <c r="G25" s="9"/>
      <c r="H25" s="8">
        <f t="shared" si="2"/>
        <v>10000</v>
      </c>
      <c r="I25" s="9">
        <v>4000</v>
      </c>
      <c r="J25" s="9"/>
      <c r="K25" s="9">
        <f t="shared" si="3"/>
        <v>4000</v>
      </c>
      <c r="L25" s="9"/>
      <c r="M25" s="9"/>
      <c r="N25" s="9">
        <f t="shared" si="12"/>
        <v>0</v>
      </c>
      <c r="O25" s="9"/>
      <c r="P25" s="9"/>
      <c r="Q25" s="9">
        <f t="shared" si="13"/>
        <v>0</v>
      </c>
      <c r="R25" s="9">
        <f t="shared" si="14"/>
        <v>115284</v>
      </c>
      <c r="S25" s="9">
        <f t="shared" si="14"/>
        <v>0</v>
      </c>
      <c r="T25" s="8">
        <f t="shared" si="15"/>
        <v>115284</v>
      </c>
    </row>
    <row r="26" spans="1:20" ht="24.75" customHeight="1" x14ac:dyDescent="0.25">
      <c r="A26" s="26" t="s">
        <v>29</v>
      </c>
      <c r="B26" s="14">
        <f>SUM(B23:B25)</f>
        <v>169</v>
      </c>
      <c r="C26" s="15">
        <f>SUM(C24:C25)</f>
        <v>1183124</v>
      </c>
      <c r="D26" s="15">
        <f t="shared" ref="D26:T26" si="16">SUM(D24:D25)</f>
        <v>0</v>
      </c>
      <c r="E26" s="15">
        <f t="shared" si="16"/>
        <v>1183124</v>
      </c>
      <c r="F26" s="15">
        <f t="shared" si="16"/>
        <v>510000</v>
      </c>
      <c r="G26" s="15">
        <f t="shared" si="16"/>
        <v>0</v>
      </c>
      <c r="H26" s="15">
        <f t="shared" si="16"/>
        <v>510000</v>
      </c>
      <c r="I26" s="15">
        <f t="shared" si="16"/>
        <v>55000</v>
      </c>
      <c r="J26" s="15">
        <f t="shared" si="16"/>
        <v>0</v>
      </c>
      <c r="K26" s="15">
        <f t="shared" si="16"/>
        <v>55000</v>
      </c>
      <c r="L26" s="15">
        <f t="shared" si="16"/>
        <v>9000</v>
      </c>
      <c r="M26" s="15">
        <f t="shared" si="16"/>
        <v>62000</v>
      </c>
      <c r="N26" s="15">
        <f t="shared" si="16"/>
        <v>71000</v>
      </c>
      <c r="O26" s="15">
        <f t="shared" si="16"/>
        <v>405760</v>
      </c>
      <c r="P26" s="15">
        <f t="shared" si="16"/>
        <v>0</v>
      </c>
      <c r="Q26" s="15">
        <f t="shared" si="16"/>
        <v>405760</v>
      </c>
      <c r="R26" s="15">
        <f t="shared" si="16"/>
        <v>2162884</v>
      </c>
      <c r="S26" s="15">
        <f t="shared" si="16"/>
        <v>62000</v>
      </c>
      <c r="T26" s="15">
        <f t="shared" si="16"/>
        <v>2224884</v>
      </c>
    </row>
    <row r="27" spans="1:20" ht="21.75" customHeight="1" x14ac:dyDescent="0.25">
      <c r="A27" s="16" t="s">
        <v>24</v>
      </c>
      <c r="B27" s="16"/>
      <c r="C27" s="17"/>
      <c r="D27" s="17"/>
      <c r="E27" s="17">
        <f>SUM(C27:D27)</f>
        <v>0</v>
      </c>
      <c r="F27" s="17"/>
      <c r="G27" s="17"/>
      <c r="H27" s="18">
        <f>SUM(F27:G27)</f>
        <v>0</v>
      </c>
      <c r="I27" s="17"/>
      <c r="J27" s="17"/>
      <c r="K27" s="17">
        <f>SUM(I27:J27)</f>
        <v>0</v>
      </c>
      <c r="L27" s="17"/>
      <c r="M27" s="17"/>
      <c r="N27" s="17">
        <f>SUM(L27:M27)</f>
        <v>0</v>
      </c>
      <c r="O27" s="17"/>
      <c r="P27" s="17"/>
      <c r="Q27" s="17"/>
      <c r="R27" s="18">
        <f>C27+F27+I27+L27+O27</f>
        <v>0</v>
      </c>
      <c r="S27" s="18">
        <f>D27+G27+J27+M27+P27</f>
        <v>0</v>
      </c>
      <c r="T27" s="18">
        <f>E27+H27+K27+N27+Q27</f>
        <v>0</v>
      </c>
    </row>
    <row r="28" spans="1:20" ht="21.75" customHeight="1" x14ac:dyDescent="0.25">
      <c r="A28" s="19" t="s">
        <v>25</v>
      </c>
      <c r="B28" s="19"/>
      <c r="C28" s="20"/>
      <c r="D28" s="20"/>
      <c r="E28" s="20">
        <f>SUM(C28:D28)</f>
        <v>0</v>
      </c>
      <c r="F28" s="20"/>
      <c r="G28" s="20"/>
      <c r="H28" s="20">
        <f>SUM(F28:G28)</f>
        <v>0</v>
      </c>
      <c r="I28" s="20"/>
      <c r="J28" s="20"/>
      <c r="K28" s="20">
        <f>SUM(I28:J28)</f>
        <v>0</v>
      </c>
      <c r="L28" s="20"/>
      <c r="M28" s="20"/>
      <c r="N28" s="20">
        <f>SUM(L28:M28)</f>
        <v>0</v>
      </c>
      <c r="O28" s="20"/>
      <c r="P28" s="20"/>
      <c r="Q28" s="20">
        <f>SUM(O28:P28)</f>
        <v>0</v>
      </c>
      <c r="R28" s="21">
        <f>C28+F28+I28+O28</f>
        <v>0</v>
      </c>
      <c r="S28" s="21">
        <f>D28+G28+J28+P28+M28</f>
        <v>0</v>
      </c>
      <c r="T28" s="21">
        <f t="shared" ref="T28" si="17">R28+S28</f>
        <v>0</v>
      </c>
    </row>
    <row r="29" spans="1:20" ht="21.75" customHeight="1" x14ac:dyDescent="0.25">
      <c r="A29" s="22" t="s">
        <v>26</v>
      </c>
      <c r="B29" s="22"/>
      <c r="C29" s="23">
        <f>C28-C27</f>
        <v>0</v>
      </c>
      <c r="D29" s="23">
        <f t="shared" ref="D29:T29" si="18">D28-D27</f>
        <v>0</v>
      </c>
      <c r="E29" s="23">
        <f t="shared" si="18"/>
        <v>0</v>
      </c>
      <c r="F29" s="23">
        <f t="shared" si="18"/>
        <v>0</v>
      </c>
      <c r="G29" s="23">
        <f t="shared" si="18"/>
        <v>0</v>
      </c>
      <c r="H29" s="23">
        <f t="shared" si="18"/>
        <v>0</v>
      </c>
      <c r="I29" s="23">
        <f t="shared" si="18"/>
        <v>0</v>
      </c>
      <c r="J29" s="23">
        <f t="shared" si="18"/>
        <v>0</v>
      </c>
      <c r="K29" s="23">
        <f t="shared" si="18"/>
        <v>0</v>
      </c>
      <c r="L29" s="23">
        <f t="shared" si="18"/>
        <v>0</v>
      </c>
      <c r="M29" s="23">
        <f t="shared" si="18"/>
        <v>0</v>
      </c>
      <c r="N29" s="23">
        <f t="shared" si="18"/>
        <v>0</v>
      </c>
      <c r="O29" s="23">
        <f t="shared" si="18"/>
        <v>0</v>
      </c>
      <c r="P29" s="23">
        <f t="shared" si="18"/>
        <v>0</v>
      </c>
      <c r="Q29" s="23">
        <f t="shared" si="18"/>
        <v>0</v>
      </c>
      <c r="R29" s="23">
        <f t="shared" si="18"/>
        <v>0</v>
      </c>
      <c r="S29" s="23">
        <f t="shared" si="18"/>
        <v>0</v>
      </c>
      <c r="T29" s="23">
        <f t="shared" si="18"/>
        <v>0</v>
      </c>
    </row>
    <row r="30" spans="1:20" x14ac:dyDescent="0.25">
      <c r="A30" s="11" t="s">
        <v>11</v>
      </c>
      <c r="B30" s="11">
        <v>8</v>
      </c>
      <c r="C30" s="8">
        <v>53820</v>
      </c>
      <c r="D30" s="9"/>
      <c r="E30" s="9">
        <f>C30+D30</f>
        <v>53820</v>
      </c>
      <c r="F30" s="9">
        <v>55000</v>
      </c>
      <c r="G30" s="9"/>
      <c r="H30" s="8">
        <f t="shared" si="2"/>
        <v>55000</v>
      </c>
      <c r="I30" s="9"/>
      <c r="J30" s="9"/>
      <c r="K30" s="9">
        <f t="shared" si="3"/>
        <v>0</v>
      </c>
      <c r="L30" s="9"/>
      <c r="M30" s="9"/>
      <c r="N30" s="9">
        <f t="shared" ref="N30:N33" si="19">L30+M30</f>
        <v>0</v>
      </c>
      <c r="O30" s="9">
        <v>340000</v>
      </c>
      <c r="P30" s="9">
        <v>101320</v>
      </c>
      <c r="Q30" s="9">
        <f t="shared" ref="Q30:Q33" si="20">O30+P30</f>
        <v>441320</v>
      </c>
      <c r="R30" s="9">
        <f t="shared" ref="R30:S33" si="21">C30+F30+I30+L30+O30</f>
        <v>448820</v>
      </c>
      <c r="S30" s="9">
        <f>D30+G30+J30+M30+P30</f>
        <v>101320</v>
      </c>
      <c r="T30" s="8">
        <f t="shared" ref="T30:T33" si="22">R30+S30</f>
        <v>550140</v>
      </c>
    </row>
    <row r="31" spans="1:20" ht="15.75" customHeight="1" x14ac:dyDescent="0.25">
      <c r="A31" s="11" t="s">
        <v>30</v>
      </c>
      <c r="B31" s="11">
        <v>9</v>
      </c>
      <c r="C31" s="8">
        <v>49243</v>
      </c>
      <c r="D31" s="9"/>
      <c r="E31" s="9">
        <f t="shared" ref="E31:E33" si="23">C31+D31</f>
        <v>49243</v>
      </c>
      <c r="F31" s="9">
        <v>43369</v>
      </c>
      <c r="G31" s="9">
        <v>13000</v>
      </c>
      <c r="H31" s="8">
        <f t="shared" si="2"/>
        <v>56369</v>
      </c>
      <c r="I31" s="9">
        <v>3000</v>
      </c>
      <c r="J31" s="9"/>
      <c r="K31" s="9">
        <f t="shared" si="3"/>
        <v>3000</v>
      </c>
      <c r="L31" s="9"/>
      <c r="M31" s="9"/>
      <c r="N31" s="9">
        <f t="shared" si="19"/>
        <v>0</v>
      </c>
      <c r="O31" s="9"/>
      <c r="P31" s="9"/>
      <c r="Q31" s="9">
        <f t="shared" si="20"/>
        <v>0</v>
      </c>
      <c r="R31" s="9">
        <f t="shared" si="21"/>
        <v>95612</v>
      </c>
      <c r="S31" s="9">
        <f t="shared" si="21"/>
        <v>13000</v>
      </c>
      <c r="T31" s="8">
        <f t="shared" si="22"/>
        <v>108612</v>
      </c>
    </row>
    <row r="32" spans="1:20" ht="14.25" customHeight="1" x14ac:dyDescent="0.25">
      <c r="A32" s="11" t="s">
        <v>31</v>
      </c>
      <c r="B32" s="11">
        <v>669</v>
      </c>
      <c r="C32" s="8">
        <v>4240487</v>
      </c>
      <c r="D32" s="9"/>
      <c r="E32" s="9">
        <f t="shared" si="23"/>
        <v>4240487</v>
      </c>
      <c r="F32" s="9">
        <v>255000</v>
      </c>
      <c r="G32" s="9"/>
      <c r="H32" s="8">
        <f t="shared" si="2"/>
        <v>255000</v>
      </c>
      <c r="I32" s="9">
        <v>44000</v>
      </c>
      <c r="J32" s="9"/>
      <c r="K32" s="9">
        <f t="shared" si="3"/>
        <v>44000</v>
      </c>
      <c r="L32" s="9"/>
      <c r="M32" s="9"/>
      <c r="N32" s="9">
        <f t="shared" si="19"/>
        <v>0</v>
      </c>
      <c r="O32" s="9"/>
      <c r="P32" s="9"/>
      <c r="Q32" s="9">
        <f t="shared" si="20"/>
        <v>0</v>
      </c>
      <c r="R32" s="9">
        <f t="shared" si="21"/>
        <v>4539487</v>
      </c>
      <c r="S32" s="9">
        <f t="shared" si="21"/>
        <v>0</v>
      </c>
      <c r="T32" s="8">
        <f t="shared" si="22"/>
        <v>4539487</v>
      </c>
    </row>
    <row r="33" spans="1:20" ht="13.5" customHeight="1" x14ac:dyDescent="0.25">
      <c r="A33" s="11" t="s">
        <v>32</v>
      </c>
      <c r="B33" s="11">
        <v>160</v>
      </c>
      <c r="C33" s="8">
        <v>1188152</v>
      </c>
      <c r="D33" s="9"/>
      <c r="E33" s="9">
        <f t="shared" si="23"/>
        <v>1188152</v>
      </c>
      <c r="F33" s="9">
        <v>132800</v>
      </c>
      <c r="G33" s="9">
        <v>200</v>
      </c>
      <c r="H33" s="8">
        <f t="shared" si="2"/>
        <v>133000</v>
      </c>
      <c r="I33" s="9">
        <v>13000</v>
      </c>
      <c r="J33" s="9"/>
      <c r="K33" s="9">
        <f t="shared" si="3"/>
        <v>13000</v>
      </c>
      <c r="L33" s="9"/>
      <c r="M33" s="9"/>
      <c r="N33" s="9">
        <f t="shared" si="19"/>
        <v>0</v>
      </c>
      <c r="O33" s="9"/>
      <c r="P33" s="9"/>
      <c r="Q33" s="9">
        <f t="shared" si="20"/>
        <v>0</v>
      </c>
      <c r="R33" s="9">
        <f t="shared" si="21"/>
        <v>1333952</v>
      </c>
      <c r="S33" s="9">
        <f t="shared" si="21"/>
        <v>200</v>
      </c>
      <c r="T33" s="8">
        <f t="shared" si="22"/>
        <v>1334152</v>
      </c>
    </row>
    <row r="34" spans="1:20" ht="16.5" customHeight="1" x14ac:dyDescent="0.25">
      <c r="A34" s="26" t="s">
        <v>33</v>
      </c>
      <c r="B34" s="14">
        <f>SUM(B30:B33)</f>
        <v>846</v>
      </c>
      <c r="C34" s="15">
        <f>SUM(C30:C33)</f>
        <v>5531702</v>
      </c>
      <c r="D34" s="15">
        <f t="shared" ref="D34:T34" si="24">SUM(D30:D33)</f>
        <v>0</v>
      </c>
      <c r="E34" s="15">
        <f t="shared" si="24"/>
        <v>5531702</v>
      </c>
      <c r="F34" s="15">
        <f t="shared" si="24"/>
        <v>486169</v>
      </c>
      <c r="G34" s="15">
        <f t="shared" si="24"/>
        <v>13200</v>
      </c>
      <c r="H34" s="15">
        <f>SUM(H30:H33)</f>
        <v>499369</v>
      </c>
      <c r="I34" s="15">
        <f t="shared" si="24"/>
        <v>60000</v>
      </c>
      <c r="J34" s="15">
        <f t="shared" si="24"/>
        <v>0</v>
      </c>
      <c r="K34" s="15">
        <f t="shared" si="24"/>
        <v>60000</v>
      </c>
      <c r="L34" s="15">
        <f t="shared" si="24"/>
        <v>0</v>
      </c>
      <c r="M34" s="15">
        <f t="shared" si="24"/>
        <v>0</v>
      </c>
      <c r="N34" s="15">
        <f t="shared" si="24"/>
        <v>0</v>
      </c>
      <c r="O34" s="15">
        <f t="shared" si="24"/>
        <v>340000</v>
      </c>
      <c r="P34" s="15">
        <f t="shared" si="24"/>
        <v>101320</v>
      </c>
      <c r="Q34" s="15">
        <f t="shared" si="24"/>
        <v>441320</v>
      </c>
      <c r="R34" s="15">
        <f t="shared" si="24"/>
        <v>6417871</v>
      </c>
      <c r="S34" s="15">
        <f>SUM(S30:S33)</f>
        <v>114520</v>
      </c>
      <c r="T34" s="15">
        <f t="shared" si="24"/>
        <v>6532391</v>
      </c>
    </row>
    <row r="35" spans="1:20" ht="14.25" customHeight="1" x14ac:dyDescent="0.25">
      <c r="A35" s="16" t="s">
        <v>24</v>
      </c>
      <c r="B35" s="16"/>
      <c r="C35" s="17"/>
      <c r="D35" s="17"/>
      <c r="E35" s="17">
        <f>SUM(C35:D35)</f>
        <v>0</v>
      </c>
      <c r="F35" s="17"/>
      <c r="G35" s="17"/>
      <c r="H35" s="18">
        <f>SUM(F35:G35)</f>
        <v>0</v>
      </c>
      <c r="I35" s="17"/>
      <c r="J35" s="17"/>
      <c r="K35" s="17">
        <f>SUM(I35:J35)</f>
        <v>0</v>
      </c>
      <c r="L35" s="17">
        <v>0</v>
      </c>
      <c r="M35" s="17"/>
      <c r="N35" s="17">
        <f>SUM(L35:M35)</f>
        <v>0</v>
      </c>
      <c r="O35" s="17"/>
      <c r="P35" s="17"/>
      <c r="Q35" s="17"/>
      <c r="R35" s="18">
        <f>C35+F35+I35+L35+O35</f>
        <v>0</v>
      </c>
      <c r="S35" s="18">
        <f>D35+G35+J35+M35+P35</f>
        <v>0</v>
      </c>
      <c r="T35" s="18">
        <f>E35+H35+K35+N35+Q35</f>
        <v>0</v>
      </c>
    </row>
    <row r="36" spans="1:20" ht="14.25" customHeight="1" x14ac:dyDescent="0.25">
      <c r="A36" s="19" t="s">
        <v>25</v>
      </c>
      <c r="B36" s="19"/>
      <c r="C36" s="20"/>
      <c r="D36" s="20">
        <v>0</v>
      </c>
      <c r="E36" s="20">
        <f>SUM(C36:D36)</f>
        <v>0</v>
      </c>
      <c r="F36" s="20"/>
      <c r="G36" s="20"/>
      <c r="H36" s="21">
        <v>0</v>
      </c>
      <c r="I36" s="20"/>
      <c r="J36" s="20">
        <v>0</v>
      </c>
      <c r="K36" s="20">
        <f>SUM(I36:J36)</f>
        <v>0</v>
      </c>
      <c r="L36" s="20">
        <v>0</v>
      </c>
      <c r="M36" s="20">
        <v>0</v>
      </c>
      <c r="N36" s="20">
        <f>SUM(L36:M36)</f>
        <v>0</v>
      </c>
      <c r="O36" s="20"/>
      <c r="P36" s="20"/>
      <c r="Q36" s="20">
        <f>SUM(O36:P36)</f>
        <v>0</v>
      </c>
      <c r="R36" s="21">
        <f>C36+F36+I36+L36+O36</f>
        <v>0</v>
      </c>
      <c r="S36" s="21">
        <f>D36+G36+J36+M36+P36</f>
        <v>0</v>
      </c>
      <c r="T36" s="21">
        <f t="shared" ref="T36" si="25">R36+S36</f>
        <v>0</v>
      </c>
    </row>
    <row r="37" spans="1:20" ht="14.25" customHeight="1" thickBot="1" x14ac:dyDescent="0.3">
      <c r="A37" s="22" t="s">
        <v>26</v>
      </c>
      <c r="B37" s="22"/>
      <c r="C37" s="23">
        <f>C36-C35</f>
        <v>0</v>
      </c>
      <c r="D37" s="23">
        <f t="shared" ref="D37:S37" si="26">D36-D35</f>
        <v>0</v>
      </c>
      <c r="E37" s="23">
        <f>E36-E35</f>
        <v>0</v>
      </c>
      <c r="F37" s="23">
        <f t="shared" ref="F37:H37" si="27">F36-F35</f>
        <v>0</v>
      </c>
      <c r="G37" s="23">
        <f t="shared" si="27"/>
        <v>0</v>
      </c>
      <c r="H37" s="23">
        <f t="shared" si="27"/>
        <v>0</v>
      </c>
      <c r="I37" s="23">
        <f t="shared" si="26"/>
        <v>0</v>
      </c>
      <c r="J37" s="23">
        <f t="shared" si="26"/>
        <v>0</v>
      </c>
      <c r="K37" s="23">
        <f t="shared" si="26"/>
        <v>0</v>
      </c>
      <c r="L37" s="23">
        <f t="shared" si="26"/>
        <v>0</v>
      </c>
      <c r="M37" s="23">
        <f t="shared" si="26"/>
        <v>0</v>
      </c>
      <c r="N37" s="23">
        <f t="shared" si="26"/>
        <v>0</v>
      </c>
      <c r="O37" s="23">
        <f t="shared" si="26"/>
        <v>0</v>
      </c>
      <c r="P37" s="23">
        <f t="shared" si="26"/>
        <v>0</v>
      </c>
      <c r="Q37" s="23">
        <f t="shared" si="26"/>
        <v>0</v>
      </c>
      <c r="R37" s="23">
        <f t="shared" si="26"/>
        <v>0</v>
      </c>
      <c r="S37" s="23">
        <f t="shared" si="26"/>
        <v>0</v>
      </c>
      <c r="T37" s="23">
        <f>T36-T35</f>
        <v>0</v>
      </c>
    </row>
    <row r="38" spans="1:20" ht="18.75" customHeight="1" x14ac:dyDescent="0.25">
      <c r="A38" s="27" t="s">
        <v>34</v>
      </c>
      <c r="B38" s="28">
        <f>B34+B26+B20</f>
        <v>1186</v>
      </c>
      <c r="C38" s="29">
        <f>C34+C26+C20</f>
        <v>7912208</v>
      </c>
      <c r="D38" s="29">
        <f>D34+D26+D20</f>
        <v>0</v>
      </c>
      <c r="E38" s="29">
        <f>E34+E26+E20</f>
        <v>7912208</v>
      </c>
      <c r="F38" s="29">
        <f>F34+F26+F20</f>
        <v>1697667</v>
      </c>
      <c r="G38" s="29">
        <f t="shared" ref="G38:T38" si="28">G34+G26+G20</f>
        <v>93981</v>
      </c>
      <c r="H38" s="29">
        <f t="shared" si="28"/>
        <v>1791648</v>
      </c>
      <c r="I38" s="29">
        <f t="shared" si="28"/>
        <v>276972</v>
      </c>
      <c r="J38" s="29">
        <f t="shared" si="28"/>
        <v>0</v>
      </c>
      <c r="K38" s="29">
        <f t="shared" si="28"/>
        <v>276972</v>
      </c>
      <c r="L38" s="29">
        <f t="shared" si="28"/>
        <v>9000</v>
      </c>
      <c r="M38" s="29">
        <f t="shared" si="28"/>
        <v>381133</v>
      </c>
      <c r="N38" s="29">
        <f t="shared" si="28"/>
        <v>390133</v>
      </c>
      <c r="O38" s="29">
        <f t="shared" si="28"/>
        <v>4458029</v>
      </c>
      <c r="P38" s="29">
        <f t="shared" si="28"/>
        <v>983291</v>
      </c>
      <c r="Q38" s="29">
        <f t="shared" si="28"/>
        <v>5441320</v>
      </c>
      <c r="R38" s="29">
        <f t="shared" si="28"/>
        <v>14353876</v>
      </c>
      <c r="S38" s="29">
        <f>S34+S26+S20</f>
        <v>1458405</v>
      </c>
      <c r="T38" s="29">
        <f t="shared" si="28"/>
        <v>15812281</v>
      </c>
    </row>
    <row r="39" spans="1:20" x14ac:dyDescent="0.25">
      <c r="A39" s="16" t="s">
        <v>24</v>
      </c>
      <c r="B39" s="16"/>
      <c r="C39" s="17">
        <f>C21+C27+C35</f>
        <v>0</v>
      </c>
      <c r="D39" s="17">
        <f t="shared" ref="D39:T39" si="29">D21+D27+D35</f>
        <v>0</v>
      </c>
      <c r="E39" s="17">
        <f t="shared" si="29"/>
        <v>0</v>
      </c>
      <c r="F39" s="17">
        <f t="shared" si="29"/>
        <v>0</v>
      </c>
      <c r="G39" s="17">
        <f t="shared" si="29"/>
        <v>0</v>
      </c>
      <c r="H39" s="17">
        <f t="shared" si="29"/>
        <v>0</v>
      </c>
      <c r="I39" s="17">
        <f t="shared" si="29"/>
        <v>0</v>
      </c>
      <c r="J39" s="17">
        <f t="shared" si="29"/>
        <v>0</v>
      </c>
      <c r="K39" s="17">
        <f t="shared" si="29"/>
        <v>0</v>
      </c>
      <c r="L39" s="17">
        <f t="shared" si="29"/>
        <v>0</v>
      </c>
      <c r="M39" s="17">
        <f t="shared" si="29"/>
        <v>0</v>
      </c>
      <c r="N39" s="17">
        <f t="shared" si="29"/>
        <v>0</v>
      </c>
      <c r="O39" s="17">
        <f t="shared" si="29"/>
        <v>0</v>
      </c>
      <c r="P39" s="17">
        <f t="shared" si="29"/>
        <v>0</v>
      </c>
      <c r="Q39" s="17">
        <f t="shared" si="29"/>
        <v>0</v>
      </c>
      <c r="R39" s="17">
        <f>C39+F39+I39+L39+O39</f>
        <v>0</v>
      </c>
      <c r="S39" s="17">
        <f t="shared" si="29"/>
        <v>0</v>
      </c>
      <c r="T39" s="17">
        <f t="shared" si="29"/>
        <v>0</v>
      </c>
    </row>
    <row r="40" spans="1:20" x14ac:dyDescent="0.25">
      <c r="A40" s="19" t="s">
        <v>25</v>
      </c>
      <c r="B40" s="19"/>
      <c r="C40" s="20">
        <f>C22+C28+C36</f>
        <v>0</v>
      </c>
      <c r="D40" s="20"/>
      <c r="E40" s="20">
        <f>SUM(C40:D40)</f>
        <v>0</v>
      </c>
      <c r="F40" s="20">
        <f>F22+F28+F36</f>
        <v>0</v>
      </c>
      <c r="G40" s="20"/>
      <c r="H40" s="21">
        <f>SUM(F40:G40)</f>
        <v>0</v>
      </c>
      <c r="I40" s="20"/>
      <c r="J40" s="20">
        <v>0</v>
      </c>
      <c r="K40" s="20">
        <f>SUM(I40:J40)</f>
        <v>0</v>
      </c>
      <c r="L40" s="20"/>
      <c r="M40" s="20"/>
      <c r="N40" s="20">
        <f>SUM(L40:M40)</f>
        <v>0</v>
      </c>
      <c r="O40" s="20"/>
      <c r="P40" s="20"/>
      <c r="Q40" s="20">
        <f>SUM(O40:P40)</f>
        <v>0</v>
      </c>
      <c r="R40" s="21">
        <f>C40+F40+K40+O40</f>
        <v>0</v>
      </c>
      <c r="S40" s="21">
        <f>S22+S28+S36</f>
        <v>0</v>
      </c>
      <c r="T40" s="21">
        <f>SUM(R40:S40)</f>
        <v>0</v>
      </c>
    </row>
    <row r="41" spans="1:20" x14ac:dyDescent="0.25">
      <c r="A41" s="22" t="s">
        <v>26</v>
      </c>
      <c r="B41" s="22"/>
      <c r="C41" s="23">
        <f>C40-C39</f>
        <v>0</v>
      </c>
      <c r="D41" s="23">
        <f>D39-D40</f>
        <v>0</v>
      </c>
      <c r="E41" s="23">
        <f>SUM(C41:D41)</f>
        <v>0</v>
      </c>
      <c r="F41" s="23">
        <f>F40-F39</f>
        <v>0</v>
      </c>
      <c r="G41" s="23">
        <f>G40-G39</f>
        <v>0</v>
      </c>
      <c r="H41" s="23">
        <f t="shared" ref="H41:T41" si="30">H40-H39</f>
        <v>0</v>
      </c>
      <c r="I41" s="23">
        <f t="shared" si="30"/>
        <v>0</v>
      </c>
      <c r="J41" s="23">
        <f t="shared" si="30"/>
        <v>0</v>
      </c>
      <c r="K41" s="23">
        <f t="shared" si="30"/>
        <v>0</v>
      </c>
      <c r="L41" s="23">
        <f t="shared" si="30"/>
        <v>0</v>
      </c>
      <c r="M41" s="23">
        <f t="shared" si="30"/>
        <v>0</v>
      </c>
      <c r="N41" s="23">
        <f t="shared" si="30"/>
        <v>0</v>
      </c>
      <c r="O41" s="23">
        <f t="shared" si="30"/>
        <v>0</v>
      </c>
      <c r="P41" s="23">
        <f t="shared" si="30"/>
        <v>0</v>
      </c>
      <c r="Q41" s="23">
        <f t="shared" si="30"/>
        <v>0</v>
      </c>
      <c r="R41" s="23">
        <f>R40-R39</f>
        <v>0</v>
      </c>
      <c r="S41" s="23">
        <f t="shared" si="30"/>
        <v>0</v>
      </c>
      <c r="T41" s="23">
        <f t="shared" si="30"/>
        <v>0</v>
      </c>
    </row>
    <row r="42" spans="1:20" x14ac:dyDescent="0.25">
      <c r="C42" s="30"/>
      <c r="D42" s="30"/>
      <c r="F42" s="31"/>
      <c r="G42" s="31"/>
      <c r="H42" s="32"/>
      <c r="I42" s="32"/>
      <c r="J42" s="32"/>
      <c r="K42" s="31"/>
      <c r="Q42" s="39">
        <v>5441320</v>
      </c>
    </row>
    <row r="43" spans="1:20" x14ac:dyDescent="0.25">
      <c r="C43" s="30"/>
      <c r="D43" s="30"/>
      <c r="H43" s="38"/>
      <c r="I43" s="35"/>
      <c r="J43" s="35"/>
      <c r="Q43" s="39">
        <f>Q38-Q42</f>
        <v>0</v>
      </c>
      <c r="R43" s="39"/>
    </row>
    <row r="44" spans="1:20" x14ac:dyDescent="0.25">
      <c r="C44" s="30"/>
      <c r="D44" s="30"/>
      <c r="E44" s="30"/>
      <c r="F44" s="37"/>
      <c r="G44" s="37"/>
    </row>
    <row r="45" spans="1:20" x14ac:dyDescent="0.25">
      <c r="C45" s="30"/>
      <c r="D45" s="30"/>
      <c r="E45" s="30"/>
      <c r="F45" s="37"/>
      <c r="G45" s="36"/>
      <c r="M45" s="30"/>
    </row>
    <row r="46" spans="1:20" x14ac:dyDescent="0.25">
      <c r="C46" s="30"/>
      <c r="D46" s="30"/>
    </row>
    <row r="48" spans="1:20" x14ac:dyDescent="0.25">
      <c r="M48" s="30"/>
    </row>
  </sheetData>
  <mergeCells count="7">
    <mergeCell ref="A3:S3"/>
    <mergeCell ref="C4:E4"/>
    <mergeCell ref="F4:H4"/>
    <mergeCell ref="I4:K4"/>
    <mergeCell ref="L4:N4"/>
    <mergeCell ref="O4:Q4"/>
    <mergeCell ref="R4:T4"/>
  </mergeCells>
  <pageMargins left="0" right="0" top="0" bottom="0" header="0" footer="0"/>
  <pageSetup paperSize="9" scale="85" orientation="landscape" r:id="rId1"/>
  <headerFooter>
    <oddFooter>&amp;L&amp;F&amp;CDrejtoria per Buxhet e Financa&amp;RPergatitur  nga R. Kadiri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49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K12" sqref="K12"/>
    </sheetView>
  </sheetViews>
  <sheetFormatPr defaultRowHeight="15" x14ac:dyDescent="0.25"/>
  <cols>
    <col min="1" max="1" width="22.5703125" customWidth="1"/>
    <col min="2" max="2" width="5.5703125" customWidth="1"/>
    <col min="3" max="3" width="12.7109375" customWidth="1"/>
    <col min="4" max="4" width="13" customWidth="1"/>
    <col min="5" max="5" width="12.85546875" customWidth="1"/>
    <col min="6" max="6" width="13" customWidth="1"/>
    <col min="7" max="7" width="11.42578125" customWidth="1"/>
    <col min="8" max="8" width="11.85546875" customWidth="1"/>
    <col min="9" max="9" width="12.5703125" customWidth="1"/>
    <col min="10" max="10" width="12" customWidth="1"/>
    <col min="11" max="11" width="11.5703125" customWidth="1"/>
    <col min="12" max="12" width="10" bestFit="1" customWidth="1"/>
    <col min="13" max="13" width="10.140625" bestFit="1" customWidth="1"/>
    <col min="14" max="14" width="10.28515625" customWidth="1"/>
    <col min="15" max="15" width="12" customWidth="1"/>
    <col min="16" max="16" width="12.140625" customWidth="1"/>
    <col min="17" max="17" width="12" customWidth="1"/>
    <col min="18" max="18" width="13.7109375" customWidth="1"/>
    <col min="19" max="19" width="13.85546875" customWidth="1"/>
    <col min="20" max="20" width="13.7109375" customWidth="1"/>
  </cols>
  <sheetData>
    <row r="1" spans="1:20" ht="21.75" customHeight="1" x14ac:dyDescent="0.25"/>
    <row r="2" spans="1:20" ht="18.75" customHeight="1" x14ac:dyDescent="0.25">
      <c r="D2" s="1">
        <v>8.4</v>
      </c>
    </row>
    <row r="3" spans="1:20" ht="21.75" thickBot="1" x14ac:dyDescent="0.4">
      <c r="A3" s="42" t="s">
        <v>37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spans="1:20" ht="15.75" thickBot="1" x14ac:dyDescent="0.3">
      <c r="A4" s="2"/>
      <c r="B4" s="2"/>
      <c r="C4" s="44" t="s">
        <v>0</v>
      </c>
      <c r="D4" s="45"/>
      <c r="E4" s="46"/>
      <c r="F4" s="44" t="s">
        <v>1</v>
      </c>
      <c r="G4" s="45"/>
      <c r="H4" s="46"/>
      <c r="I4" s="44" t="s">
        <v>2</v>
      </c>
      <c r="J4" s="45"/>
      <c r="K4" s="46"/>
      <c r="L4" s="44" t="s">
        <v>3</v>
      </c>
      <c r="M4" s="45"/>
      <c r="N4" s="46"/>
      <c r="O4" s="44" t="s">
        <v>4</v>
      </c>
      <c r="P4" s="45"/>
      <c r="Q4" s="46"/>
      <c r="R4" s="44" t="s">
        <v>2</v>
      </c>
      <c r="S4" s="45"/>
      <c r="T4" s="46"/>
    </row>
    <row r="5" spans="1:20" ht="15.75" thickBot="1" x14ac:dyDescent="0.3">
      <c r="A5" s="3" t="s">
        <v>5</v>
      </c>
      <c r="B5" s="3"/>
      <c r="C5" s="4" t="s">
        <v>6</v>
      </c>
      <c r="D5" s="5" t="s">
        <v>7</v>
      </c>
      <c r="E5" s="6" t="s">
        <v>8</v>
      </c>
      <c r="F5" s="4" t="s">
        <v>6</v>
      </c>
      <c r="G5" s="5" t="s">
        <v>7</v>
      </c>
      <c r="H5" s="6" t="s">
        <v>8</v>
      </c>
      <c r="I5" s="4" t="s">
        <v>6</v>
      </c>
      <c r="J5" s="5" t="s">
        <v>7</v>
      </c>
      <c r="K5" s="6" t="s">
        <v>8</v>
      </c>
      <c r="L5" s="4" t="s">
        <v>6</v>
      </c>
      <c r="M5" s="5" t="s">
        <v>7</v>
      </c>
      <c r="N5" s="6" t="s">
        <v>8</v>
      </c>
      <c r="O5" s="4" t="s">
        <v>6</v>
      </c>
      <c r="P5" s="5" t="s">
        <v>7</v>
      </c>
      <c r="Q5" s="6" t="s">
        <v>8</v>
      </c>
      <c r="R5" s="4" t="s">
        <v>6</v>
      </c>
      <c r="S5" s="5" t="s">
        <v>7</v>
      </c>
      <c r="T5" s="6" t="s">
        <v>8</v>
      </c>
    </row>
    <row r="6" spans="1:20" x14ac:dyDescent="0.25">
      <c r="A6" s="7" t="s">
        <v>9</v>
      </c>
      <c r="B6" s="7">
        <v>22</v>
      </c>
      <c r="C6" s="8">
        <v>180412</v>
      </c>
      <c r="D6" s="9"/>
      <c r="E6" s="9">
        <f>C6+D6</f>
        <v>180412</v>
      </c>
      <c r="F6" s="10">
        <v>55000</v>
      </c>
      <c r="G6" s="9"/>
      <c r="H6" s="8">
        <f>F6+G6</f>
        <v>55000</v>
      </c>
      <c r="I6" s="9">
        <v>0</v>
      </c>
      <c r="J6" s="9">
        <v>0</v>
      </c>
      <c r="K6" s="9">
        <f>I6+J6</f>
        <v>0</v>
      </c>
      <c r="L6" s="9"/>
      <c r="M6" s="9">
        <v>176351</v>
      </c>
      <c r="N6" s="9">
        <f>L6+M6</f>
        <v>176351</v>
      </c>
      <c r="O6" s="9"/>
      <c r="P6" s="9"/>
      <c r="Q6" s="9">
        <f>O6+P6</f>
        <v>0</v>
      </c>
      <c r="R6" s="9">
        <f t="shared" ref="R6:S19" si="0">C6+F6+I6+L6+O6</f>
        <v>235412</v>
      </c>
      <c r="S6" s="9">
        <f t="shared" si="0"/>
        <v>176351</v>
      </c>
      <c r="T6" s="8">
        <f>R6+S6</f>
        <v>411763</v>
      </c>
    </row>
    <row r="7" spans="1:20" ht="16.5" customHeight="1" x14ac:dyDescent="0.25">
      <c r="A7" s="11" t="s">
        <v>11</v>
      </c>
      <c r="B7" s="11">
        <v>40</v>
      </c>
      <c r="C7" s="8">
        <v>220448</v>
      </c>
      <c r="D7" s="9"/>
      <c r="E7" s="9">
        <f>C7+D7</f>
        <v>220448</v>
      </c>
      <c r="F7" s="10">
        <v>120821</v>
      </c>
      <c r="G7" s="9">
        <v>40179</v>
      </c>
      <c r="H7" s="8">
        <f>F7+G7</f>
        <v>161000</v>
      </c>
      <c r="I7" s="9"/>
      <c r="J7" s="9"/>
      <c r="K7" s="9">
        <f>I7+J7</f>
        <v>0</v>
      </c>
      <c r="L7" s="9"/>
      <c r="M7" s="9"/>
      <c r="N7" s="9">
        <f>L7+M7</f>
        <v>0</v>
      </c>
      <c r="O7" s="9">
        <v>10000</v>
      </c>
      <c r="P7" s="9">
        <v>10000</v>
      </c>
      <c r="Q7" s="9">
        <f>O7+P7</f>
        <v>20000</v>
      </c>
      <c r="R7" s="9">
        <f t="shared" si="0"/>
        <v>351269</v>
      </c>
      <c r="S7" s="9">
        <f t="shared" si="0"/>
        <v>50179</v>
      </c>
      <c r="T7" s="8">
        <f>R7+S7</f>
        <v>401448</v>
      </c>
    </row>
    <row r="8" spans="1:20" ht="16.5" customHeight="1" x14ac:dyDescent="0.25">
      <c r="A8" s="11" t="s">
        <v>12</v>
      </c>
      <c r="B8" s="11">
        <v>1</v>
      </c>
      <c r="C8" s="8">
        <v>5336</v>
      </c>
      <c r="D8" s="9"/>
      <c r="E8" s="9">
        <f>C8+D8</f>
        <v>5336</v>
      </c>
      <c r="F8" s="10">
        <v>2000</v>
      </c>
      <c r="G8" s="9"/>
      <c r="H8" s="8">
        <f>F8+G8</f>
        <v>2000</v>
      </c>
      <c r="I8" s="9"/>
      <c r="J8" s="9"/>
      <c r="K8" s="9">
        <f>I8+J8</f>
        <v>0</v>
      </c>
      <c r="L8" s="9"/>
      <c r="M8" s="9"/>
      <c r="N8" s="9">
        <f>L8+M8</f>
        <v>0</v>
      </c>
      <c r="O8" s="9"/>
      <c r="P8" s="9"/>
      <c r="Q8" s="9">
        <f>O8+P8</f>
        <v>0</v>
      </c>
      <c r="R8" s="9">
        <f t="shared" si="0"/>
        <v>7336</v>
      </c>
      <c r="S8" s="9">
        <f t="shared" si="0"/>
        <v>0</v>
      </c>
      <c r="T8" s="8">
        <f>R8+S8</f>
        <v>7336</v>
      </c>
    </row>
    <row r="9" spans="1:20" ht="15.75" customHeight="1" x14ac:dyDescent="0.25">
      <c r="A9" s="11" t="s">
        <v>13</v>
      </c>
      <c r="B9" s="11">
        <v>12</v>
      </c>
      <c r="C9" s="8">
        <v>72110</v>
      </c>
      <c r="D9" s="9"/>
      <c r="E9" s="9">
        <f>C9+D9</f>
        <v>72110</v>
      </c>
      <c r="F9" s="10">
        <v>15000</v>
      </c>
      <c r="G9" s="9"/>
      <c r="H9" s="8">
        <f>F9+G9</f>
        <v>15000</v>
      </c>
      <c r="I9" s="9"/>
      <c r="J9" s="9"/>
      <c r="K9" s="9">
        <f>I9+J9</f>
        <v>0</v>
      </c>
      <c r="L9" s="9"/>
      <c r="M9" s="9"/>
      <c r="N9" s="9">
        <f>L9+M9</f>
        <v>0</v>
      </c>
      <c r="O9" s="9"/>
      <c r="P9" s="9"/>
      <c r="Q9" s="9">
        <f>O9+P9</f>
        <v>0</v>
      </c>
      <c r="R9" s="9">
        <f t="shared" si="0"/>
        <v>87110</v>
      </c>
      <c r="S9" s="9">
        <f t="shared" si="0"/>
        <v>0</v>
      </c>
      <c r="T9" s="8">
        <f>R9+S9</f>
        <v>87110</v>
      </c>
    </row>
    <row r="10" spans="1:20" ht="14.25" customHeight="1" x14ac:dyDescent="0.25">
      <c r="A10" s="11" t="s">
        <v>10</v>
      </c>
      <c r="B10" s="11"/>
      <c r="C10" s="8">
        <v>108210</v>
      </c>
      <c r="D10" s="9"/>
      <c r="E10" s="9">
        <f t="shared" ref="E10:E19" si="1">C10+D10</f>
        <v>108210</v>
      </c>
      <c r="F10" s="10">
        <v>20000</v>
      </c>
      <c r="G10" s="9"/>
      <c r="H10" s="8">
        <f t="shared" ref="H10:H33" si="2">F10+G10</f>
        <v>20000</v>
      </c>
      <c r="I10" s="9"/>
      <c r="J10" s="9"/>
      <c r="K10" s="9">
        <f t="shared" ref="K10:K33" si="3">I10+J10</f>
        <v>0</v>
      </c>
      <c r="L10" s="9"/>
      <c r="M10" s="9"/>
      <c r="N10" s="9">
        <f t="shared" ref="N10:N19" si="4">L10+M10</f>
        <v>0</v>
      </c>
      <c r="O10" s="9"/>
      <c r="P10" s="9"/>
      <c r="Q10" s="9">
        <f t="shared" ref="Q10:Q19" si="5">O10+P10</f>
        <v>0</v>
      </c>
      <c r="R10" s="9">
        <f t="shared" si="0"/>
        <v>128210</v>
      </c>
      <c r="S10" s="9">
        <f t="shared" si="0"/>
        <v>0</v>
      </c>
      <c r="T10" s="8">
        <f t="shared" ref="T10:T19" si="6">R10+S10</f>
        <v>128210</v>
      </c>
    </row>
    <row r="11" spans="1:20" ht="15" customHeight="1" x14ac:dyDescent="0.25">
      <c r="A11" s="11" t="s">
        <v>14</v>
      </c>
      <c r="B11" s="11">
        <v>15</v>
      </c>
      <c r="C11" s="8">
        <v>109518</v>
      </c>
      <c r="D11" s="9"/>
      <c r="E11" s="9">
        <f t="shared" si="1"/>
        <v>109518</v>
      </c>
      <c r="F11" s="10">
        <v>100000</v>
      </c>
      <c r="G11" s="9">
        <v>21902</v>
      </c>
      <c r="H11" s="8">
        <f t="shared" si="2"/>
        <v>121902</v>
      </c>
      <c r="I11" s="9"/>
      <c r="J11" s="9"/>
      <c r="K11" s="9">
        <f t="shared" si="3"/>
        <v>0</v>
      </c>
      <c r="L11" s="9"/>
      <c r="M11" s="9"/>
      <c r="N11" s="9">
        <f t="shared" si="4"/>
        <v>0</v>
      </c>
      <c r="O11" s="9">
        <v>30000</v>
      </c>
      <c r="P11" s="9">
        <v>40000</v>
      </c>
      <c r="Q11" s="9">
        <f t="shared" si="5"/>
        <v>70000</v>
      </c>
      <c r="R11" s="9">
        <f t="shared" si="0"/>
        <v>239518</v>
      </c>
      <c r="S11" s="9">
        <f t="shared" si="0"/>
        <v>61902</v>
      </c>
      <c r="T11" s="8">
        <f t="shared" si="6"/>
        <v>301420</v>
      </c>
    </row>
    <row r="12" spans="1:20" ht="16.5" customHeight="1" x14ac:dyDescent="0.25">
      <c r="A12" s="11" t="s">
        <v>15</v>
      </c>
      <c r="B12" s="11">
        <v>4</v>
      </c>
      <c r="C12" s="8">
        <v>27820</v>
      </c>
      <c r="D12" s="9"/>
      <c r="E12" s="9">
        <f t="shared" si="1"/>
        <v>27820</v>
      </c>
      <c r="F12" s="10">
        <v>240981</v>
      </c>
      <c r="G12" s="9"/>
      <c r="H12" s="8">
        <f t="shared" si="2"/>
        <v>240981</v>
      </c>
      <c r="I12" s="9">
        <v>172051</v>
      </c>
      <c r="J12" s="9"/>
      <c r="K12" s="9">
        <f t="shared" si="3"/>
        <v>172051</v>
      </c>
      <c r="L12" s="9"/>
      <c r="M12" s="9"/>
      <c r="N12" s="9">
        <f t="shared" si="4"/>
        <v>0</v>
      </c>
      <c r="O12" s="9">
        <v>1480000</v>
      </c>
      <c r="P12" s="9">
        <v>100000</v>
      </c>
      <c r="Q12" s="9">
        <f t="shared" si="5"/>
        <v>1580000</v>
      </c>
      <c r="R12" s="9">
        <f t="shared" si="0"/>
        <v>1920852</v>
      </c>
      <c r="S12" s="9">
        <f t="shared" si="0"/>
        <v>100000</v>
      </c>
      <c r="T12" s="8">
        <f t="shared" si="6"/>
        <v>2020852</v>
      </c>
    </row>
    <row r="13" spans="1:20" ht="12" customHeight="1" x14ac:dyDescent="0.25">
      <c r="A13" s="11" t="s">
        <v>16</v>
      </c>
      <c r="B13" s="11">
        <v>21</v>
      </c>
      <c r="C13" s="8">
        <v>151074</v>
      </c>
      <c r="D13" s="9"/>
      <c r="E13" s="9">
        <f t="shared" si="1"/>
        <v>151074</v>
      </c>
      <c r="F13" s="10">
        <v>15000</v>
      </c>
      <c r="G13" s="9"/>
      <c r="H13" s="8">
        <f t="shared" si="2"/>
        <v>15000</v>
      </c>
      <c r="I13" s="9"/>
      <c r="J13" s="9"/>
      <c r="K13" s="9">
        <f t="shared" si="3"/>
        <v>0</v>
      </c>
      <c r="L13" s="9"/>
      <c r="M13" s="9"/>
      <c r="N13" s="9">
        <f t="shared" si="4"/>
        <v>0</v>
      </c>
      <c r="O13" s="9"/>
      <c r="P13" s="9"/>
      <c r="Q13" s="9">
        <f t="shared" si="5"/>
        <v>0</v>
      </c>
      <c r="R13" s="9">
        <f t="shared" si="0"/>
        <v>166074</v>
      </c>
      <c r="S13" s="9">
        <f t="shared" si="0"/>
        <v>0</v>
      </c>
      <c r="T13" s="8">
        <f t="shared" si="6"/>
        <v>166074</v>
      </c>
    </row>
    <row r="14" spans="1:20" ht="12.75" customHeight="1" x14ac:dyDescent="0.25">
      <c r="A14" s="11" t="s">
        <v>17</v>
      </c>
      <c r="B14" s="11">
        <v>8</v>
      </c>
      <c r="C14" s="8">
        <v>59150</v>
      </c>
      <c r="D14" s="9"/>
      <c r="E14" s="9">
        <f t="shared" si="1"/>
        <v>59150</v>
      </c>
      <c r="F14" s="10">
        <v>16850</v>
      </c>
      <c r="G14" s="9"/>
      <c r="H14" s="8">
        <f t="shared" si="2"/>
        <v>16850</v>
      </c>
      <c r="I14" s="9"/>
      <c r="J14" s="9"/>
      <c r="K14" s="9">
        <f t="shared" si="3"/>
        <v>0</v>
      </c>
      <c r="L14" s="9"/>
      <c r="M14" s="9"/>
      <c r="N14" s="9">
        <f t="shared" si="4"/>
        <v>0</v>
      </c>
      <c r="O14" s="9">
        <v>10000</v>
      </c>
      <c r="P14" s="9">
        <v>20000</v>
      </c>
      <c r="Q14" s="9">
        <f t="shared" si="5"/>
        <v>30000</v>
      </c>
      <c r="R14" s="9">
        <f t="shared" si="0"/>
        <v>86000</v>
      </c>
      <c r="S14" s="9">
        <f t="shared" si="0"/>
        <v>20000</v>
      </c>
      <c r="T14" s="8">
        <f t="shared" si="6"/>
        <v>106000</v>
      </c>
    </row>
    <row r="15" spans="1:20" x14ac:dyDescent="0.25">
      <c r="A15" s="11" t="s">
        <v>18</v>
      </c>
      <c r="B15" s="11">
        <v>11</v>
      </c>
      <c r="C15" s="8">
        <v>65520</v>
      </c>
      <c r="D15" s="9"/>
      <c r="E15" s="9">
        <f t="shared" si="1"/>
        <v>65520</v>
      </c>
      <c r="F15" s="10">
        <v>60000</v>
      </c>
      <c r="G15" s="9"/>
      <c r="H15" s="8">
        <f t="shared" si="2"/>
        <v>60000</v>
      </c>
      <c r="I15" s="9"/>
      <c r="J15" s="9"/>
      <c r="K15" s="9">
        <f t="shared" si="3"/>
        <v>0</v>
      </c>
      <c r="L15" s="9"/>
      <c r="M15" s="9">
        <v>40000</v>
      </c>
      <c r="N15" s="9">
        <f t="shared" si="4"/>
        <v>40000</v>
      </c>
      <c r="O15" s="9">
        <v>1270000</v>
      </c>
      <c r="P15" s="9">
        <v>345984</v>
      </c>
      <c r="Q15" s="9">
        <f>O15+P15</f>
        <v>1615984</v>
      </c>
      <c r="R15" s="9">
        <f t="shared" si="0"/>
        <v>1395520</v>
      </c>
      <c r="S15" s="9">
        <f>D15+G15+J15+M15+P15</f>
        <v>385984</v>
      </c>
      <c r="T15" s="8">
        <f t="shared" si="6"/>
        <v>1781504</v>
      </c>
    </row>
    <row r="16" spans="1:20" x14ac:dyDescent="0.25">
      <c r="A16" s="11" t="s">
        <v>19</v>
      </c>
      <c r="B16" s="11">
        <v>7</v>
      </c>
      <c r="C16" s="8">
        <v>44210</v>
      </c>
      <c r="D16" s="9"/>
      <c r="E16" s="9">
        <f t="shared" si="1"/>
        <v>44210</v>
      </c>
      <c r="F16" s="10">
        <v>15800</v>
      </c>
      <c r="G16" s="9"/>
      <c r="H16" s="8">
        <f t="shared" si="2"/>
        <v>15800</v>
      </c>
      <c r="I16" s="9"/>
      <c r="J16" s="9"/>
      <c r="K16" s="9">
        <f t="shared" si="3"/>
        <v>0</v>
      </c>
      <c r="L16" s="9"/>
      <c r="M16" s="9">
        <v>20000</v>
      </c>
      <c r="N16" s="9">
        <f t="shared" si="4"/>
        <v>20000</v>
      </c>
      <c r="O16" s="9">
        <v>180000</v>
      </c>
      <c r="P16" s="9">
        <v>110000</v>
      </c>
      <c r="Q16" s="9">
        <f t="shared" si="5"/>
        <v>290000</v>
      </c>
      <c r="R16" s="9">
        <f t="shared" si="0"/>
        <v>240010</v>
      </c>
      <c r="S16" s="9">
        <f t="shared" si="0"/>
        <v>130000</v>
      </c>
      <c r="T16" s="8">
        <f t="shared" si="6"/>
        <v>370010</v>
      </c>
    </row>
    <row r="17" spans="1:20" x14ac:dyDescent="0.25">
      <c r="A17" s="11" t="s">
        <v>20</v>
      </c>
      <c r="B17" s="11">
        <v>11</v>
      </c>
      <c r="C17" s="8">
        <v>64710</v>
      </c>
      <c r="D17" s="9"/>
      <c r="E17" s="9">
        <f t="shared" si="1"/>
        <v>64710</v>
      </c>
      <c r="F17" s="10">
        <v>17000</v>
      </c>
      <c r="G17" s="9"/>
      <c r="H17" s="8">
        <f t="shared" si="2"/>
        <v>17000</v>
      </c>
      <c r="I17" s="9"/>
      <c r="J17" s="9"/>
      <c r="K17" s="9">
        <f t="shared" si="3"/>
        <v>0</v>
      </c>
      <c r="L17" s="9"/>
      <c r="M17" s="9"/>
      <c r="N17" s="9">
        <f t="shared" si="4"/>
        <v>0</v>
      </c>
      <c r="O17" s="9">
        <v>0</v>
      </c>
      <c r="P17" s="9"/>
      <c r="Q17" s="9">
        <f t="shared" si="5"/>
        <v>0</v>
      </c>
      <c r="R17" s="9">
        <f t="shared" si="0"/>
        <v>81710</v>
      </c>
      <c r="S17" s="9">
        <f t="shared" si="0"/>
        <v>0</v>
      </c>
      <c r="T17" s="8">
        <f t="shared" si="6"/>
        <v>81710</v>
      </c>
    </row>
    <row r="18" spans="1:20" ht="25.5" customHeight="1" x14ac:dyDescent="0.25">
      <c r="A18" s="11" t="s">
        <v>21</v>
      </c>
      <c r="B18" s="11">
        <v>6</v>
      </c>
      <c r="C18" s="8">
        <v>40980</v>
      </c>
      <c r="D18" s="9"/>
      <c r="E18" s="9">
        <f t="shared" si="1"/>
        <v>40980</v>
      </c>
      <c r="F18" s="10">
        <v>25000</v>
      </c>
      <c r="G18" s="9"/>
      <c r="H18" s="8">
        <f t="shared" si="2"/>
        <v>25000</v>
      </c>
      <c r="I18" s="9"/>
      <c r="J18" s="9"/>
      <c r="K18" s="9">
        <f t="shared" si="3"/>
        <v>0</v>
      </c>
      <c r="L18" s="9"/>
      <c r="M18" s="9"/>
      <c r="N18" s="9">
        <f t="shared" si="4"/>
        <v>0</v>
      </c>
      <c r="O18" s="9">
        <v>797756</v>
      </c>
      <c r="P18" s="9">
        <v>160000</v>
      </c>
      <c r="Q18" s="9">
        <f t="shared" si="5"/>
        <v>957756</v>
      </c>
      <c r="R18" s="9">
        <f t="shared" si="0"/>
        <v>863736</v>
      </c>
      <c r="S18" s="9">
        <f t="shared" si="0"/>
        <v>160000</v>
      </c>
      <c r="T18" s="8">
        <f t="shared" si="6"/>
        <v>1023736</v>
      </c>
    </row>
    <row r="19" spans="1:20" ht="25.5" customHeight="1" x14ac:dyDescent="0.25">
      <c r="A19" s="11" t="s">
        <v>22</v>
      </c>
      <c r="B19" s="11">
        <v>13</v>
      </c>
      <c r="C19" s="8">
        <v>67800</v>
      </c>
      <c r="D19" s="9"/>
      <c r="E19" s="9">
        <f t="shared" si="1"/>
        <v>67800</v>
      </c>
      <c r="F19" s="10">
        <v>41586</v>
      </c>
      <c r="G19" s="9"/>
      <c r="H19" s="8">
        <f t="shared" si="2"/>
        <v>41586</v>
      </c>
      <c r="I19" s="9"/>
      <c r="J19" s="9"/>
      <c r="K19" s="9">
        <f t="shared" si="3"/>
        <v>0</v>
      </c>
      <c r="L19" s="9"/>
      <c r="M19" s="9">
        <v>110000</v>
      </c>
      <c r="N19" s="9">
        <f t="shared" si="4"/>
        <v>110000</v>
      </c>
      <c r="O19" s="9">
        <v>470000</v>
      </c>
      <c r="P19" s="9">
        <v>190000</v>
      </c>
      <c r="Q19" s="9">
        <f t="shared" si="5"/>
        <v>660000</v>
      </c>
      <c r="R19" s="9">
        <f t="shared" si="0"/>
        <v>579386</v>
      </c>
      <c r="S19" s="9">
        <f t="shared" si="0"/>
        <v>300000</v>
      </c>
      <c r="T19" s="8">
        <f t="shared" si="6"/>
        <v>879386</v>
      </c>
    </row>
    <row r="20" spans="1:20" ht="15" customHeight="1" x14ac:dyDescent="0.25">
      <c r="A20" s="13" t="s">
        <v>23</v>
      </c>
      <c r="B20" s="14">
        <f t="shared" ref="B20:T20" si="7">SUM(B6:B19)</f>
        <v>171</v>
      </c>
      <c r="C20" s="15">
        <f t="shared" si="7"/>
        <v>1217298</v>
      </c>
      <c r="D20" s="15">
        <f t="shared" si="7"/>
        <v>0</v>
      </c>
      <c r="E20" s="15">
        <f t="shared" si="7"/>
        <v>1217298</v>
      </c>
      <c r="F20" s="15">
        <f t="shared" si="7"/>
        <v>745038</v>
      </c>
      <c r="G20" s="15">
        <f t="shared" si="7"/>
        <v>62081</v>
      </c>
      <c r="H20" s="15">
        <f t="shared" si="7"/>
        <v>807119</v>
      </c>
      <c r="I20" s="15">
        <f t="shared" si="7"/>
        <v>172051</v>
      </c>
      <c r="J20" s="15">
        <f t="shared" si="7"/>
        <v>0</v>
      </c>
      <c r="K20" s="15">
        <f t="shared" si="7"/>
        <v>172051</v>
      </c>
      <c r="L20" s="15">
        <f t="shared" si="7"/>
        <v>0</v>
      </c>
      <c r="M20" s="15">
        <f t="shared" si="7"/>
        <v>346351</v>
      </c>
      <c r="N20" s="15">
        <f t="shared" si="7"/>
        <v>346351</v>
      </c>
      <c r="O20" s="15">
        <f t="shared" si="7"/>
        <v>4247756</v>
      </c>
      <c r="P20" s="15">
        <f t="shared" si="7"/>
        <v>975984</v>
      </c>
      <c r="Q20" s="15">
        <f t="shared" si="7"/>
        <v>5223740</v>
      </c>
      <c r="R20" s="15">
        <f t="shared" si="7"/>
        <v>6382143</v>
      </c>
      <c r="S20" s="15">
        <f t="shared" si="7"/>
        <v>1384416</v>
      </c>
      <c r="T20" s="15">
        <f t="shared" si="7"/>
        <v>7766559</v>
      </c>
    </row>
    <row r="21" spans="1:20" ht="18" customHeight="1" x14ac:dyDescent="0.25">
      <c r="A21" s="16" t="s">
        <v>24</v>
      </c>
      <c r="B21" s="16"/>
      <c r="C21" s="17"/>
      <c r="D21" s="17"/>
      <c r="E21" s="17">
        <f>SUM(C21:D21)</f>
        <v>0</v>
      </c>
      <c r="F21" s="17"/>
      <c r="G21" s="17"/>
      <c r="H21" s="18">
        <f>SUM(F21:G21)</f>
        <v>0</v>
      </c>
      <c r="I21" s="17"/>
      <c r="J21" s="17">
        <v>0</v>
      </c>
      <c r="K21" s="17">
        <f>SUM(I21:J21)</f>
        <v>0</v>
      </c>
      <c r="L21" s="17">
        <v>0</v>
      </c>
      <c r="M21" s="17"/>
      <c r="N21" s="17">
        <f>SUM(L21:M21)</f>
        <v>0</v>
      </c>
      <c r="O21" s="17"/>
      <c r="P21" s="17"/>
      <c r="Q21" s="17">
        <f>SUM(O21:P21)</f>
        <v>0</v>
      </c>
      <c r="R21" s="18">
        <f>C21+F21+I21+L21+O21</f>
        <v>0</v>
      </c>
      <c r="S21" s="18">
        <f>D21+G21+J21+M21+P21</f>
        <v>0</v>
      </c>
      <c r="T21" s="18">
        <f t="shared" ref="T21" si="8">E21+H21+K21+N21+Q21</f>
        <v>0</v>
      </c>
    </row>
    <row r="22" spans="1:20" ht="18" customHeight="1" x14ac:dyDescent="0.25">
      <c r="A22" s="19" t="s">
        <v>25</v>
      </c>
      <c r="B22" s="19"/>
      <c r="C22" s="20"/>
      <c r="D22" s="20"/>
      <c r="E22" s="20">
        <f>SUM(C22:D22)</f>
        <v>0</v>
      </c>
      <c r="F22" s="20"/>
      <c r="G22" s="20"/>
      <c r="H22" s="21">
        <f>SUM(F22:G22)</f>
        <v>0</v>
      </c>
      <c r="I22" s="20"/>
      <c r="J22" s="20">
        <v>0</v>
      </c>
      <c r="K22" s="20">
        <f>SUM(I22:J22)</f>
        <v>0</v>
      </c>
      <c r="L22" s="20">
        <v>0</v>
      </c>
      <c r="M22" s="20"/>
      <c r="N22" s="20">
        <f>SUM(L22:M22)</f>
        <v>0</v>
      </c>
      <c r="O22" s="20"/>
      <c r="P22" s="20"/>
      <c r="Q22" s="20">
        <f>SUM(O22:P22)</f>
        <v>0</v>
      </c>
      <c r="R22" s="21">
        <f>C22+F22+I22+L22+O22</f>
        <v>0</v>
      </c>
      <c r="S22" s="21">
        <f>D22+G22+J22+M22+P22</f>
        <v>0</v>
      </c>
      <c r="T22" s="21">
        <f t="shared" ref="T22" si="9">R22+S22</f>
        <v>0</v>
      </c>
    </row>
    <row r="23" spans="1:20" s="25" customFormat="1" ht="15.75" customHeight="1" x14ac:dyDescent="0.25">
      <c r="A23" s="22" t="s">
        <v>26</v>
      </c>
      <c r="B23" s="22"/>
      <c r="C23" s="23">
        <f t="shared" ref="C23:T23" si="10">C21-C22</f>
        <v>0</v>
      </c>
      <c r="D23" s="23">
        <f t="shared" si="10"/>
        <v>0</v>
      </c>
      <c r="E23" s="23">
        <f t="shared" si="10"/>
        <v>0</v>
      </c>
      <c r="F23" s="23">
        <f t="shared" si="10"/>
        <v>0</v>
      </c>
      <c r="G23" s="23">
        <f t="shared" si="10"/>
        <v>0</v>
      </c>
      <c r="H23" s="23">
        <f t="shared" si="10"/>
        <v>0</v>
      </c>
      <c r="I23" s="23">
        <f t="shared" si="10"/>
        <v>0</v>
      </c>
      <c r="J23" s="23">
        <f t="shared" si="10"/>
        <v>0</v>
      </c>
      <c r="K23" s="23">
        <f t="shared" si="10"/>
        <v>0</v>
      </c>
      <c r="L23" s="23">
        <f t="shared" si="10"/>
        <v>0</v>
      </c>
      <c r="M23" s="23">
        <f t="shared" si="10"/>
        <v>0</v>
      </c>
      <c r="N23" s="23">
        <f t="shared" si="10"/>
        <v>0</v>
      </c>
      <c r="O23" s="23">
        <f t="shared" si="10"/>
        <v>0</v>
      </c>
      <c r="P23" s="23">
        <f t="shared" si="10"/>
        <v>0</v>
      </c>
      <c r="Q23" s="23">
        <f t="shared" si="10"/>
        <v>0</v>
      </c>
      <c r="R23" s="24">
        <f t="shared" si="10"/>
        <v>0</v>
      </c>
      <c r="S23" s="24">
        <f t="shared" si="10"/>
        <v>0</v>
      </c>
      <c r="T23" s="24">
        <f t="shared" si="10"/>
        <v>0</v>
      </c>
    </row>
    <row r="24" spans="1:20" s="25" customFormat="1" ht="32.25" customHeight="1" x14ac:dyDescent="0.25">
      <c r="A24" s="11" t="s">
        <v>27</v>
      </c>
      <c r="B24" s="11">
        <v>154</v>
      </c>
      <c r="C24" s="8">
        <v>1086786</v>
      </c>
      <c r="D24" s="9"/>
      <c r="E24" s="9">
        <f t="shared" ref="E24:E25" si="11">C24+D24</f>
        <v>1086786</v>
      </c>
      <c r="F24" s="9">
        <v>500000</v>
      </c>
      <c r="G24" s="9"/>
      <c r="H24" s="8">
        <f t="shared" si="2"/>
        <v>500000</v>
      </c>
      <c r="I24" s="9">
        <v>52000</v>
      </c>
      <c r="J24" s="9"/>
      <c r="K24" s="9">
        <f t="shared" si="3"/>
        <v>52000</v>
      </c>
      <c r="L24" s="9">
        <v>8500</v>
      </c>
      <c r="M24" s="9">
        <v>62500</v>
      </c>
      <c r="N24" s="9">
        <f t="shared" ref="N24:N25" si="12">L24+M24</f>
        <v>71000</v>
      </c>
      <c r="O24" s="9">
        <v>502244</v>
      </c>
      <c r="P24" s="9"/>
      <c r="Q24" s="9">
        <f t="shared" ref="Q24:Q25" si="13">O24+P24</f>
        <v>502244</v>
      </c>
      <c r="R24" s="9">
        <f t="shared" ref="R24:S25" si="14">C24+F24+I24+L24+O24</f>
        <v>2149530</v>
      </c>
      <c r="S24" s="9">
        <f t="shared" si="14"/>
        <v>62500</v>
      </c>
      <c r="T24" s="8">
        <f t="shared" ref="T24:T25" si="15">R24+S24</f>
        <v>2212030</v>
      </c>
    </row>
    <row r="25" spans="1:20" s="25" customFormat="1" ht="28.5" customHeight="1" x14ac:dyDescent="0.25">
      <c r="A25" s="11" t="s">
        <v>28</v>
      </c>
      <c r="B25" s="11">
        <v>15</v>
      </c>
      <c r="C25" s="8">
        <v>102120</v>
      </c>
      <c r="D25" s="9"/>
      <c r="E25" s="9">
        <f t="shared" si="11"/>
        <v>102120</v>
      </c>
      <c r="F25" s="9">
        <v>10000</v>
      </c>
      <c r="G25" s="9"/>
      <c r="H25" s="8">
        <f t="shared" si="2"/>
        <v>10000</v>
      </c>
      <c r="I25" s="9">
        <v>4000</v>
      </c>
      <c r="J25" s="9"/>
      <c r="K25" s="9">
        <f t="shared" si="3"/>
        <v>4000</v>
      </c>
      <c r="L25" s="9"/>
      <c r="M25" s="9"/>
      <c r="N25" s="9">
        <f t="shared" si="12"/>
        <v>0</v>
      </c>
      <c r="O25" s="9"/>
      <c r="P25" s="9"/>
      <c r="Q25" s="9">
        <f t="shared" si="13"/>
        <v>0</v>
      </c>
      <c r="R25" s="9">
        <f t="shared" si="14"/>
        <v>116120</v>
      </c>
      <c r="S25" s="9">
        <f t="shared" si="14"/>
        <v>0</v>
      </c>
      <c r="T25" s="8">
        <f t="shared" si="15"/>
        <v>116120</v>
      </c>
    </row>
    <row r="26" spans="1:20" ht="24.75" customHeight="1" x14ac:dyDescent="0.25">
      <c r="A26" s="26" t="s">
        <v>29</v>
      </c>
      <c r="B26" s="14">
        <f>SUM(B23:B25)</f>
        <v>169</v>
      </c>
      <c r="C26" s="15">
        <f>SUM(C24:C25)</f>
        <v>1188906</v>
      </c>
      <c r="D26" s="15">
        <f t="shared" ref="D26:T26" si="16">SUM(D24:D25)</f>
        <v>0</v>
      </c>
      <c r="E26" s="15">
        <f t="shared" si="16"/>
        <v>1188906</v>
      </c>
      <c r="F26" s="15">
        <f t="shared" si="16"/>
        <v>510000</v>
      </c>
      <c r="G26" s="15">
        <f t="shared" si="16"/>
        <v>0</v>
      </c>
      <c r="H26" s="15">
        <f t="shared" si="16"/>
        <v>510000</v>
      </c>
      <c r="I26" s="15">
        <f t="shared" si="16"/>
        <v>56000</v>
      </c>
      <c r="J26" s="15">
        <f t="shared" si="16"/>
        <v>0</v>
      </c>
      <c r="K26" s="15">
        <f t="shared" si="16"/>
        <v>56000</v>
      </c>
      <c r="L26" s="15">
        <f t="shared" si="16"/>
        <v>8500</v>
      </c>
      <c r="M26" s="15">
        <f t="shared" si="16"/>
        <v>62500</v>
      </c>
      <c r="N26" s="15">
        <f t="shared" si="16"/>
        <v>71000</v>
      </c>
      <c r="O26" s="15">
        <f t="shared" si="16"/>
        <v>502244</v>
      </c>
      <c r="P26" s="15">
        <f t="shared" si="16"/>
        <v>0</v>
      </c>
      <c r="Q26" s="15">
        <f t="shared" si="16"/>
        <v>502244</v>
      </c>
      <c r="R26" s="15">
        <f t="shared" si="16"/>
        <v>2265650</v>
      </c>
      <c r="S26" s="15">
        <f t="shared" si="16"/>
        <v>62500</v>
      </c>
      <c r="T26" s="15">
        <f t="shared" si="16"/>
        <v>2328150</v>
      </c>
    </row>
    <row r="27" spans="1:20" ht="21.75" customHeight="1" x14ac:dyDescent="0.25">
      <c r="A27" s="16" t="s">
        <v>24</v>
      </c>
      <c r="B27" s="16"/>
      <c r="C27" s="17"/>
      <c r="D27" s="17"/>
      <c r="E27" s="17">
        <f>SUM(C27:D27)</f>
        <v>0</v>
      </c>
      <c r="F27" s="17"/>
      <c r="G27" s="17"/>
      <c r="H27" s="18">
        <f>SUM(F27:G27)</f>
        <v>0</v>
      </c>
      <c r="I27" s="17"/>
      <c r="J27" s="17"/>
      <c r="K27" s="17">
        <f>SUM(I27:J27)</f>
        <v>0</v>
      </c>
      <c r="L27" s="17"/>
      <c r="M27" s="17"/>
      <c r="N27" s="17">
        <f>SUM(L27:M27)</f>
        <v>0</v>
      </c>
      <c r="O27" s="17"/>
      <c r="P27" s="17"/>
      <c r="Q27" s="17"/>
      <c r="R27" s="18">
        <f>C27+F27+I27+L27+O27</f>
        <v>0</v>
      </c>
      <c r="S27" s="18">
        <f t="shared" ref="S27" si="17">D26+G26+J26+M26+P26</f>
        <v>62500</v>
      </c>
      <c r="T27" s="18">
        <f>E27+H27+K27+N27+Q27</f>
        <v>0</v>
      </c>
    </row>
    <row r="28" spans="1:20" ht="21.75" customHeight="1" x14ac:dyDescent="0.25">
      <c r="A28" s="19" t="s">
        <v>25</v>
      </c>
      <c r="B28" s="19"/>
      <c r="C28" s="20"/>
      <c r="D28" s="20"/>
      <c r="E28" s="20">
        <f>SUM(C28:D28)</f>
        <v>0</v>
      </c>
      <c r="F28" s="20"/>
      <c r="G28" s="20"/>
      <c r="H28" s="20">
        <f>SUM(F28:G28)</f>
        <v>0</v>
      </c>
      <c r="I28" s="20"/>
      <c r="J28" s="20"/>
      <c r="K28" s="20">
        <f>SUM(I28:J28)</f>
        <v>0</v>
      </c>
      <c r="L28" s="20"/>
      <c r="M28" s="20"/>
      <c r="N28" s="20">
        <f>SUM(L28:M28)</f>
        <v>0</v>
      </c>
      <c r="O28" s="20"/>
      <c r="P28" s="20"/>
      <c r="Q28" s="20">
        <f>SUM(O28:P28)</f>
        <v>0</v>
      </c>
      <c r="R28" s="21">
        <f>C28+F28+I28+O28</f>
        <v>0</v>
      </c>
      <c r="S28" s="21">
        <f>D28+G28+J28+P28+M28</f>
        <v>0</v>
      </c>
      <c r="T28" s="21">
        <f t="shared" ref="T28" si="18">R28+S28</f>
        <v>0</v>
      </c>
    </row>
    <row r="29" spans="1:20" ht="21.75" customHeight="1" x14ac:dyDescent="0.25">
      <c r="A29" s="22" t="s">
        <v>26</v>
      </c>
      <c r="B29" s="22"/>
      <c r="C29" s="23">
        <f>C28-C27</f>
        <v>0</v>
      </c>
      <c r="D29" s="23">
        <f t="shared" ref="D29:T29" si="19">D28-D27</f>
        <v>0</v>
      </c>
      <c r="E29" s="23">
        <f t="shared" si="19"/>
        <v>0</v>
      </c>
      <c r="F29" s="23">
        <f t="shared" si="19"/>
        <v>0</v>
      </c>
      <c r="G29" s="23">
        <f t="shared" si="19"/>
        <v>0</v>
      </c>
      <c r="H29" s="23">
        <f t="shared" si="19"/>
        <v>0</v>
      </c>
      <c r="I29" s="23">
        <f t="shared" si="19"/>
        <v>0</v>
      </c>
      <c r="J29" s="23">
        <f t="shared" si="19"/>
        <v>0</v>
      </c>
      <c r="K29" s="23">
        <f t="shared" si="19"/>
        <v>0</v>
      </c>
      <c r="L29" s="23">
        <f t="shared" si="19"/>
        <v>0</v>
      </c>
      <c r="M29" s="23">
        <f t="shared" si="19"/>
        <v>0</v>
      </c>
      <c r="N29" s="23">
        <f t="shared" si="19"/>
        <v>0</v>
      </c>
      <c r="O29" s="23">
        <f t="shared" si="19"/>
        <v>0</v>
      </c>
      <c r="P29" s="23">
        <f t="shared" si="19"/>
        <v>0</v>
      </c>
      <c r="Q29" s="23">
        <f t="shared" si="19"/>
        <v>0</v>
      </c>
      <c r="R29" s="23">
        <f t="shared" si="19"/>
        <v>0</v>
      </c>
      <c r="S29" s="23">
        <f t="shared" si="19"/>
        <v>-62500</v>
      </c>
      <c r="T29" s="23">
        <f t="shared" si="19"/>
        <v>0</v>
      </c>
    </row>
    <row r="30" spans="1:20" x14ac:dyDescent="0.25">
      <c r="A30" s="11" t="s">
        <v>11</v>
      </c>
      <c r="B30" s="11">
        <v>8</v>
      </c>
      <c r="C30" s="8">
        <v>54090</v>
      </c>
      <c r="D30" s="9"/>
      <c r="E30" s="9">
        <f>C30+D30</f>
        <v>54090</v>
      </c>
      <c r="F30" s="9">
        <v>55000</v>
      </c>
      <c r="G30" s="9"/>
      <c r="H30" s="8">
        <f t="shared" si="2"/>
        <v>55000</v>
      </c>
      <c r="I30" s="9"/>
      <c r="J30" s="9"/>
      <c r="K30" s="9">
        <f t="shared" si="3"/>
        <v>0</v>
      </c>
      <c r="L30" s="9"/>
      <c r="M30" s="9"/>
      <c r="N30" s="9">
        <f t="shared" ref="N30:N33" si="20">L30+M30</f>
        <v>0</v>
      </c>
      <c r="O30" s="9">
        <v>510434</v>
      </c>
      <c r="P30" s="9">
        <v>60000</v>
      </c>
      <c r="Q30" s="9">
        <f t="shared" ref="Q30:Q33" si="21">O30+P30</f>
        <v>570434</v>
      </c>
      <c r="R30" s="9">
        <f t="shared" ref="R30:S33" si="22">C30+F30+I30+L30+O30</f>
        <v>619524</v>
      </c>
      <c r="S30" s="9">
        <f t="shared" si="22"/>
        <v>60000</v>
      </c>
      <c r="T30" s="8">
        <f t="shared" ref="T30:T33" si="23">R30+S30</f>
        <v>679524</v>
      </c>
    </row>
    <row r="31" spans="1:20" ht="15.75" customHeight="1" x14ac:dyDescent="0.25">
      <c r="A31" s="11" t="s">
        <v>30</v>
      </c>
      <c r="B31" s="11">
        <v>9</v>
      </c>
      <c r="C31" s="8">
        <v>50754</v>
      </c>
      <c r="D31" s="9"/>
      <c r="E31" s="9">
        <f t="shared" ref="E31:E33" si="24">C31+D31</f>
        <v>50754</v>
      </c>
      <c r="F31" s="9">
        <v>37369</v>
      </c>
      <c r="G31" s="9">
        <v>15000</v>
      </c>
      <c r="H31" s="8">
        <f t="shared" si="2"/>
        <v>52369</v>
      </c>
      <c r="I31" s="9">
        <v>3000</v>
      </c>
      <c r="J31" s="9"/>
      <c r="K31" s="9">
        <f t="shared" si="3"/>
        <v>3000</v>
      </c>
      <c r="L31" s="9"/>
      <c r="M31" s="9"/>
      <c r="N31" s="9">
        <f t="shared" si="20"/>
        <v>0</v>
      </c>
      <c r="O31" s="9"/>
      <c r="P31" s="9"/>
      <c r="Q31" s="9">
        <f t="shared" si="21"/>
        <v>0</v>
      </c>
      <c r="R31" s="9">
        <f t="shared" si="22"/>
        <v>91123</v>
      </c>
      <c r="S31" s="9">
        <f t="shared" si="22"/>
        <v>15000</v>
      </c>
      <c r="T31" s="8">
        <f t="shared" si="23"/>
        <v>106123</v>
      </c>
    </row>
    <row r="32" spans="1:20" ht="14.25" customHeight="1" x14ac:dyDescent="0.25">
      <c r="A32" s="11" t="s">
        <v>31</v>
      </c>
      <c r="B32" s="11">
        <v>669</v>
      </c>
      <c r="C32" s="8">
        <v>4251660</v>
      </c>
      <c r="D32" s="9"/>
      <c r="E32" s="9">
        <f t="shared" si="24"/>
        <v>4251660</v>
      </c>
      <c r="F32" s="9">
        <v>259853</v>
      </c>
      <c r="G32" s="9"/>
      <c r="H32" s="8">
        <f t="shared" si="2"/>
        <v>259853</v>
      </c>
      <c r="I32" s="9">
        <v>44000</v>
      </c>
      <c r="J32" s="9"/>
      <c r="K32" s="9">
        <f t="shared" si="3"/>
        <v>44000</v>
      </c>
      <c r="L32" s="9"/>
      <c r="M32" s="9"/>
      <c r="N32" s="9">
        <f t="shared" si="20"/>
        <v>0</v>
      </c>
      <c r="O32" s="9"/>
      <c r="P32" s="9"/>
      <c r="Q32" s="9">
        <f t="shared" si="21"/>
        <v>0</v>
      </c>
      <c r="R32" s="9">
        <f t="shared" si="22"/>
        <v>4555513</v>
      </c>
      <c r="S32" s="9">
        <f t="shared" si="22"/>
        <v>0</v>
      </c>
      <c r="T32" s="8">
        <f t="shared" si="23"/>
        <v>4555513</v>
      </c>
    </row>
    <row r="33" spans="1:20" ht="13.5" customHeight="1" x14ac:dyDescent="0.25">
      <c r="A33" s="11" t="s">
        <v>32</v>
      </c>
      <c r="B33" s="11">
        <v>160</v>
      </c>
      <c r="C33" s="8">
        <v>1189061</v>
      </c>
      <c r="D33" s="9"/>
      <c r="E33" s="9">
        <f t="shared" si="24"/>
        <v>1189061</v>
      </c>
      <c r="F33" s="9">
        <v>129800</v>
      </c>
      <c r="G33" s="9">
        <v>200</v>
      </c>
      <c r="H33" s="8">
        <f t="shared" si="2"/>
        <v>130000</v>
      </c>
      <c r="I33" s="9">
        <v>13000</v>
      </c>
      <c r="J33" s="9"/>
      <c r="K33" s="9">
        <f t="shared" si="3"/>
        <v>13000</v>
      </c>
      <c r="L33" s="9"/>
      <c r="M33" s="9"/>
      <c r="N33" s="9">
        <f t="shared" si="20"/>
        <v>0</v>
      </c>
      <c r="O33" s="9"/>
      <c r="P33" s="9"/>
      <c r="Q33" s="9">
        <f t="shared" si="21"/>
        <v>0</v>
      </c>
      <c r="R33" s="9">
        <f t="shared" si="22"/>
        <v>1331861</v>
      </c>
      <c r="S33" s="9">
        <f t="shared" si="22"/>
        <v>200</v>
      </c>
      <c r="T33" s="8">
        <f t="shared" si="23"/>
        <v>1332061</v>
      </c>
    </row>
    <row r="34" spans="1:20" ht="16.5" customHeight="1" x14ac:dyDescent="0.25">
      <c r="A34" s="26" t="s">
        <v>33</v>
      </c>
      <c r="B34" s="14">
        <f>SUM(B30:B33)</f>
        <v>846</v>
      </c>
      <c r="C34" s="15">
        <f>SUM(C30:C33)</f>
        <v>5545565</v>
      </c>
      <c r="D34" s="15">
        <f t="shared" ref="D34:T34" si="25">SUM(D30:D33)</f>
        <v>0</v>
      </c>
      <c r="E34" s="15">
        <f t="shared" si="25"/>
        <v>5545565</v>
      </c>
      <c r="F34" s="15">
        <f t="shared" si="25"/>
        <v>482022</v>
      </c>
      <c r="G34" s="15">
        <f t="shared" si="25"/>
        <v>15200</v>
      </c>
      <c r="H34" s="15">
        <f t="shared" si="25"/>
        <v>497222</v>
      </c>
      <c r="I34" s="15">
        <f t="shared" si="25"/>
        <v>60000</v>
      </c>
      <c r="J34" s="15">
        <f t="shared" si="25"/>
        <v>0</v>
      </c>
      <c r="K34" s="15">
        <f t="shared" si="25"/>
        <v>60000</v>
      </c>
      <c r="L34" s="15">
        <f t="shared" si="25"/>
        <v>0</v>
      </c>
      <c r="M34" s="15">
        <f t="shared" si="25"/>
        <v>0</v>
      </c>
      <c r="N34" s="15">
        <f t="shared" si="25"/>
        <v>0</v>
      </c>
      <c r="O34" s="15">
        <f t="shared" si="25"/>
        <v>510434</v>
      </c>
      <c r="P34" s="15">
        <f t="shared" si="25"/>
        <v>60000</v>
      </c>
      <c r="Q34" s="15">
        <f t="shared" si="25"/>
        <v>570434</v>
      </c>
      <c r="R34" s="15">
        <f t="shared" si="25"/>
        <v>6598021</v>
      </c>
      <c r="S34" s="15">
        <f t="shared" si="25"/>
        <v>75200</v>
      </c>
      <c r="T34" s="15">
        <f t="shared" si="25"/>
        <v>6673221</v>
      </c>
    </row>
    <row r="35" spans="1:20" ht="14.25" customHeight="1" x14ac:dyDescent="0.25">
      <c r="A35" s="16" t="s">
        <v>24</v>
      </c>
      <c r="B35" s="16"/>
      <c r="C35" s="17"/>
      <c r="D35" s="17"/>
      <c r="E35" s="17">
        <f>SUM(C35:D35)</f>
        <v>0</v>
      </c>
      <c r="F35" s="17"/>
      <c r="G35" s="17"/>
      <c r="H35" s="18">
        <f>SUM(F35:G35)</f>
        <v>0</v>
      </c>
      <c r="I35" s="17"/>
      <c r="J35" s="17"/>
      <c r="K35" s="17">
        <f>SUM(I35:J35)</f>
        <v>0</v>
      </c>
      <c r="L35" s="17">
        <v>0</v>
      </c>
      <c r="M35" s="17"/>
      <c r="N35" s="17">
        <f>SUM(L35:M35)</f>
        <v>0</v>
      </c>
      <c r="O35" s="17"/>
      <c r="P35" s="17"/>
      <c r="Q35" s="17"/>
      <c r="R35" s="18">
        <f>C35+F35+I35+L35+O35</f>
        <v>0</v>
      </c>
      <c r="S35" s="18">
        <f>D35+G35+J35+M35+P35</f>
        <v>0</v>
      </c>
      <c r="T35" s="18">
        <f>E35+H35+K35+N35+Q35</f>
        <v>0</v>
      </c>
    </row>
    <row r="36" spans="1:20" ht="14.25" customHeight="1" x14ac:dyDescent="0.25">
      <c r="A36" s="19" t="s">
        <v>25</v>
      </c>
      <c r="B36" s="19"/>
      <c r="C36" s="20"/>
      <c r="D36" s="20">
        <v>0</v>
      </c>
      <c r="E36" s="20">
        <f>SUM(C36:D36)</f>
        <v>0</v>
      </c>
      <c r="F36" s="20"/>
      <c r="G36" s="20"/>
      <c r="H36" s="21">
        <v>0</v>
      </c>
      <c r="I36" s="20"/>
      <c r="J36" s="20">
        <v>0</v>
      </c>
      <c r="K36" s="20">
        <f>SUM(I36:J36)</f>
        <v>0</v>
      </c>
      <c r="L36" s="20">
        <v>0</v>
      </c>
      <c r="M36" s="20">
        <v>0</v>
      </c>
      <c r="N36" s="20">
        <f>SUM(L36:M36)</f>
        <v>0</v>
      </c>
      <c r="O36" s="20"/>
      <c r="P36" s="20"/>
      <c r="Q36" s="20">
        <f>SUM(O36:P36)</f>
        <v>0</v>
      </c>
      <c r="R36" s="21">
        <f>C36+F36+I36+L36+O36</f>
        <v>0</v>
      </c>
      <c r="S36" s="21">
        <f>D36+G36+J36+M36+P36</f>
        <v>0</v>
      </c>
      <c r="T36" s="21">
        <f t="shared" ref="T36" si="26">R36+S36</f>
        <v>0</v>
      </c>
    </row>
    <row r="37" spans="1:20" ht="14.25" customHeight="1" thickBot="1" x14ac:dyDescent="0.3">
      <c r="A37" s="22" t="s">
        <v>26</v>
      </c>
      <c r="B37" s="22"/>
      <c r="C37" s="23">
        <f>C36-C35</f>
        <v>0</v>
      </c>
      <c r="D37" s="23">
        <f t="shared" ref="D37:S37" si="27">D36-D35</f>
        <v>0</v>
      </c>
      <c r="E37" s="23">
        <f>E36-E35</f>
        <v>0</v>
      </c>
      <c r="F37" s="23">
        <f t="shared" ref="F37:H37" si="28">F36-F35</f>
        <v>0</v>
      </c>
      <c r="G37" s="23">
        <f t="shared" si="28"/>
        <v>0</v>
      </c>
      <c r="H37" s="23">
        <f t="shared" si="28"/>
        <v>0</v>
      </c>
      <c r="I37" s="23">
        <f t="shared" si="27"/>
        <v>0</v>
      </c>
      <c r="J37" s="23">
        <f t="shared" si="27"/>
        <v>0</v>
      </c>
      <c r="K37" s="23">
        <f t="shared" si="27"/>
        <v>0</v>
      </c>
      <c r="L37" s="23">
        <f t="shared" si="27"/>
        <v>0</v>
      </c>
      <c r="M37" s="23">
        <f t="shared" si="27"/>
        <v>0</v>
      </c>
      <c r="N37" s="23">
        <f t="shared" si="27"/>
        <v>0</v>
      </c>
      <c r="O37" s="23">
        <f t="shared" si="27"/>
        <v>0</v>
      </c>
      <c r="P37" s="23">
        <f t="shared" si="27"/>
        <v>0</v>
      </c>
      <c r="Q37" s="23">
        <f t="shared" si="27"/>
        <v>0</v>
      </c>
      <c r="R37" s="23">
        <f t="shared" si="27"/>
        <v>0</v>
      </c>
      <c r="S37" s="23">
        <f t="shared" si="27"/>
        <v>0</v>
      </c>
      <c r="T37" s="23">
        <f>T36-T35</f>
        <v>0</v>
      </c>
    </row>
    <row r="38" spans="1:20" ht="18.75" customHeight="1" x14ac:dyDescent="0.25">
      <c r="A38" s="27" t="s">
        <v>34</v>
      </c>
      <c r="B38" s="28">
        <f>B34+B26+B20</f>
        <v>1186</v>
      </c>
      <c r="C38" s="29">
        <f>C34+C26+C20</f>
        <v>7951769</v>
      </c>
      <c r="D38" s="29">
        <f>D34+D26+D20</f>
        <v>0</v>
      </c>
      <c r="E38" s="29">
        <f>E34+E26+E20</f>
        <v>7951769</v>
      </c>
      <c r="F38" s="29">
        <f>F34+F26+F20</f>
        <v>1737060</v>
      </c>
      <c r="G38" s="29">
        <f t="shared" ref="G38:T38" si="29">G34+G26+G20</f>
        <v>77281</v>
      </c>
      <c r="H38" s="29">
        <f t="shared" si="29"/>
        <v>1814341</v>
      </c>
      <c r="I38" s="29">
        <f t="shared" si="29"/>
        <v>288051</v>
      </c>
      <c r="J38" s="29">
        <f t="shared" si="29"/>
        <v>0</v>
      </c>
      <c r="K38" s="29">
        <f t="shared" si="29"/>
        <v>288051</v>
      </c>
      <c r="L38" s="29">
        <f t="shared" si="29"/>
        <v>8500</v>
      </c>
      <c r="M38" s="29">
        <f t="shared" si="29"/>
        <v>408851</v>
      </c>
      <c r="N38" s="29">
        <f t="shared" si="29"/>
        <v>417351</v>
      </c>
      <c r="O38" s="29">
        <f t="shared" si="29"/>
        <v>5260434</v>
      </c>
      <c r="P38" s="29">
        <f t="shared" si="29"/>
        <v>1035984</v>
      </c>
      <c r="Q38" s="29">
        <f t="shared" si="29"/>
        <v>6296418</v>
      </c>
      <c r="R38" s="29">
        <f t="shared" si="29"/>
        <v>15245814</v>
      </c>
      <c r="S38" s="29">
        <f t="shared" si="29"/>
        <v>1522116</v>
      </c>
      <c r="T38" s="29">
        <f t="shared" si="29"/>
        <v>16767930</v>
      </c>
    </row>
    <row r="39" spans="1:20" x14ac:dyDescent="0.25">
      <c r="A39" s="16" t="s">
        <v>24</v>
      </c>
      <c r="B39" s="16"/>
      <c r="C39" s="17">
        <f>C21+C27+C35</f>
        <v>0</v>
      </c>
      <c r="D39" s="17">
        <f t="shared" ref="D39:T39" si="30">D21+D27+D35</f>
        <v>0</v>
      </c>
      <c r="E39" s="17">
        <f t="shared" si="30"/>
        <v>0</v>
      </c>
      <c r="F39" s="17">
        <f t="shared" si="30"/>
        <v>0</v>
      </c>
      <c r="G39" s="17">
        <f t="shared" si="30"/>
        <v>0</v>
      </c>
      <c r="H39" s="17">
        <f t="shared" si="30"/>
        <v>0</v>
      </c>
      <c r="I39" s="17">
        <f t="shared" si="30"/>
        <v>0</v>
      </c>
      <c r="J39" s="17">
        <f t="shared" si="30"/>
        <v>0</v>
      </c>
      <c r="K39" s="17">
        <f t="shared" si="30"/>
        <v>0</v>
      </c>
      <c r="L39" s="17">
        <f t="shared" si="30"/>
        <v>0</v>
      </c>
      <c r="M39" s="17">
        <f t="shared" si="30"/>
        <v>0</v>
      </c>
      <c r="N39" s="17">
        <f t="shared" si="30"/>
        <v>0</v>
      </c>
      <c r="O39" s="17">
        <f t="shared" si="30"/>
        <v>0</v>
      </c>
      <c r="P39" s="17">
        <f t="shared" si="30"/>
        <v>0</v>
      </c>
      <c r="Q39" s="17">
        <f t="shared" si="30"/>
        <v>0</v>
      </c>
      <c r="R39" s="17">
        <f>C39+F39+I39+L39+O39</f>
        <v>0</v>
      </c>
      <c r="S39" s="17">
        <f t="shared" si="30"/>
        <v>62500</v>
      </c>
      <c r="T39" s="17">
        <f t="shared" si="30"/>
        <v>0</v>
      </c>
    </row>
    <row r="40" spans="1:20" x14ac:dyDescent="0.25">
      <c r="A40" s="19" t="s">
        <v>25</v>
      </c>
      <c r="B40" s="19"/>
      <c r="C40" s="20">
        <f>C22+C28+C36</f>
        <v>0</v>
      </c>
      <c r="D40" s="20"/>
      <c r="E40" s="20">
        <f>SUM(C40:D40)</f>
        <v>0</v>
      </c>
      <c r="F40" s="20">
        <f>F22+F28+F36</f>
        <v>0</v>
      </c>
      <c r="G40" s="20"/>
      <c r="H40" s="21">
        <f>SUM(F40:G40)</f>
        <v>0</v>
      </c>
      <c r="I40" s="20"/>
      <c r="J40" s="20">
        <v>0</v>
      </c>
      <c r="K40" s="20">
        <f>SUM(I40:J40)</f>
        <v>0</v>
      </c>
      <c r="L40" s="20"/>
      <c r="M40" s="20"/>
      <c r="N40" s="20">
        <f>SUM(L40:M40)</f>
        <v>0</v>
      </c>
      <c r="O40" s="20"/>
      <c r="P40" s="20"/>
      <c r="Q40" s="20">
        <f>SUM(O40:P40)</f>
        <v>0</v>
      </c>
      <c r="R40" s="21">
        <f>C40+F40+K40+O40</f>
        <v>0</v>
      </c>
      <c r="S40" s="21">
        <f>S22+S28+S36</f>
        <v>0</v>
      </c>
      <c r="T40" s="21">
        <f>SUM(R40:S40)</f>
        <v>0</v>
      </c>
    </row>
    <row r="41" spans="1:20" x14ac:dyDescent="0.25">
      <c r="A41" s="22" t="s">
        <v>26</v>
      </c>
      <c r="B41" s="22"/>
      <c r="C41" s="23">
        <f>C40-C39</f>
        <v>0</v>
      </c>
      <c r="D41" s="23">
        <f>D39-D40</f>
        <v>0</v>
      </c>
      <c r="E41" s="23">
        <f>SUM(C41:D41)</f>
        <v>0</v>
      </c>
      <c r="F41" s="23">
        <f>F40-F39</f>
        <v>0</v>
      </c>
      <c r="G41" s="23">
        <f>G40-G39</f>
        <v>0</v>
      </c>
      <c r="H41" s="23">
        <f t="shared" ref="H41:T41" si="31">H40-H39</f>
        <v>0</v>
      </c>
      <c r="I41" s="23">
        <f t="shared" si="31"/>
        <v>0</v>
      </c>
      <c r="J41" s="23">
        <f t="shared" si="31"/>
        <v>0</v>
      </c>
      <c r="K41" s="23">
        <f t="shared" si="31"/>
        <v>0</v>
      </c>
      <c r="L41" s="23">
        <f t="shared" si="31"/>
        <v>0</v>
      </c>
      <c r="M41" s="23">
        <f t="shared" si="31"/>
        <v>0</v>
      </c>
      <c r="N41" s="23">
        <f t="shared" si="31"/>
        <v>0</v>
      </c>
      <c r="O41" s="23">
        <f t="shared" si="31"/>
        <v>0</v>
      </c>
      <c r="P41" s="23">
        <f t="shared" si="31"/>
        <v>0</v>
      </c>
      <c r="Q41" s="23">
        <f t="shared" si="31"/>
        <v>0</v>
      </c>
      <c r="R41" s="23">
        <f>R40-R39</f>
        <v>0</v>
      </c>
      <c r="S41" s="23">
        <f t="shared" si="31"/>
        <v>-62500</v>
      </c>
      <c r="T41" s="23">
        <f t="shared" si="31"/>
        <v>0</v>
      </c>
    </row>
    <row r="42" spans="1:20" x14ac:dyDescent="0.25">
      <c r="C42" s="30"/>
      <c r="D42" s="30"/>
      <c r="F42" s="31"/>
      <c r="G42" s="31"/>
      <c r="H42" s="32"/>
      <c r="I42" s="32"/>
      <c r="J42" s="32"/>
      <c r="K42" s="31"/>
      <c r="Q42">
        <v>6296418</v>
      </c>
    </row>
    <row r="43" spans="1:20" x14ac:dyDescent="0.25">
      <c r="C43" s="30"/>
      <c r="D43" s="30"/>
      <c r="G43" s="30"/>
      <c r="H43" s="35"/>
      <c r="I43" s="35"/>
      <c r="J43" s="35"/>
      <c r="Q43" s="30">
        <f>Q38-Q42</f>
        <v>0</v>
      </c>
      <c r="R43" s="30"/>
    </row>
    <row r="44" spans="1:20" x14ac:dyDescent="0.25">
      <c r="C44" s="30"/>
      <c r="D44" s="30"/>
      <c r="F44" s="36"/>
      <c r="G44" s="36"/>
      <c r="H44" s="35"/>
      <c r="I44" s="35"/>
      <c r="J44" s="35"/>
      <c r="Q44" s="30"/>
    </row>
    <row r="45" spans="1:20" x14ac:dyDescent="0.25">
      <c r="C45" s="30"/>
      <c r="D45" s="30"/>
      <c r="E45" s="30"/>
      <c r="F45" s="37"/>
      <c r="G45" s="37"/>
    </row>
    <row r="46" spans="1:20" x14ac:dyDescent="0.25">
      <c r="C46" s="30"/>
      <c r="D46" s="30"/>
      <c r="E46" s="30"/>
      <c r="F46" s="37"/>
      <c r="G46" s="36"/>
      <c r="H46" s="40"/>
      <c r="J46" s="30"/>
      <c r="M46" s="30"/>
    </row>
    <row r="47" spans="1:20" x14ac:dyDescent="0.25">
      <c r="C47" s="30"/>
      <c r="D47" s="30"/>
    </row>
    <row r="49" spans="13:13" x14ac:dyDescent="0.25">
      <c r="M49" s="30"/>
    </row>
  </sheetData>
  <mergeCells count="7">
    <mergeCell ref="A3:S3"/>
    <mergeCell ref="C4:E4"/>
    <mergeCell ref="F4:H4"/>
    <mergeCell ref="I4:K4"/>
    <mergeCell ref="L4:N4"/>
    <mergeCell ref="O4:Q4"/>
    <mergeCell ref="R4:T4"/>
  </mergeCells>
  <pageMargins left="0" right="0" top="0" bottom="0" header="0" footer="0"/>
  <pageSetup paperSize="9" scale="85" orientation="landscape" r:id="rId1"/>
  <headerFooter>
    <oddFooter>&amp;L&amp;F&amp;CDrejtoria per Buxhet e Financa&amp;RPergatitur  nga R. Kadiri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2022</vt:lpstr>
      <vt:lpstr>2023</vt:lpstr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Ramadan Kadiri</dc:creator>
  <cp:lastModifiedBy>Haziz Krasniqi</cp:lastModifiedBy>
  <cp:lastPrinted>2021-11-26T08:32:00Z</cp:lastPrinted>
  <dcterms:created xsi:type="dcterms:W3CDTF">2020-09-30T08:29:17Z</dcterms:created>
  <dcterms:modified xsi:type="dcterms:W3CDTF">2021-11-26T08:32:06Z</dcterms:modified>
</cp:coreProperties>
</file>