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ben.Sokoli\AppData\Local\Microsoft\Windows\INetCache\Content.Outlook\4Z2G1NXU\"/>
    </mc:Choice>
  </mc:AlternateContent>
  <workbookProtection workbookAlgorithmName="SHA-512" workbookHashValue="ZY/D0fnai6m2uuGu5ETP3FnuoUmF8Yg5Ie+D8Gx5vXEHz+kISbclbCIdGpjwOsJ0pTT0RRHkEkjrZELzfee44w==" workbookSaltValue="uocYUILzmtJ0IF5hMtGCeQ==" workbookSpinCount="100000" lockStructure="1"/>
  <bookViews>
    <workbookView xWindow="0" yWindow="180" windowWidth="19200" windowHeight="640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52511"/>
</workbook>
</file>

<file path=xl/calcChain.xml><?xml version="1.0" encoding="utf-8"?>
<calcChain xmlns="http://schemas.openxmlformats.org/spreadsheetml/2006/main">
  <c r="E16" i="12" l="1"/>
  <c r="N3" i="12" l="1"/>
  <c r="M3" i="12"/>
  <c r="L3" i="12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6" i="12" s="1"/>
  <c r="C14" i="12"/>
  <c r="C15" i="12"/>
  <c r="C4" i="12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B6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<sst xmlns="http://schemas.openxmlformats.org/spreadsheetml/2006/main" count="982" uniqueCount="912">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</sst>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3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41" fontId="23" fillId="36" borderId="12" xfId="1" applyNumberFormat="1" applyFont="1" applyFill="1" applyBorder="1" applyProtection="1">
      <protection hidden="1"/>
    </xf>
    <xf numFmtId="41" fontId="21" fillId="2" borderId="12" xfId="1" applyNumberFormat="1" applyFont="1" applyFill="1" applyBorder="1" applyProtection="1">
      <protection hidden="1"/>
    </xf>
    <xf numFmtId="41" fontId="21" fillId="36" borderId="12" xfId="1" applyNumberFormat="1" applyFont="1" applyFill="1" applyBorder="1" applyProtection="1">
      <protection hidden="1"/>
    </xf>
    <xf numFmtId="164" fontId="17" fillId="0" borderId="10" xfId="1" applyNumberFormat="1" applyFont="1" applyFill="1" applyBorder="1" applyAlignment="1"/>
    <xf numFmtId="41" fontId="0" fillId="0" borderId="12" xfId="1" applyNumberFormat="1" applyFont="1" applyBorder="1" applyAlignment="1"/>
    <xf numFmtId="41" fontId="0" fillId="2" borderId="12" xfId="1" applyNumberFormat="1" applyFont="1" applyFill="1" applyBorder="1" applyAlignment="1"/>
    <xf numFmtId="41" fontId="0" fillId="0" borderId="12" xfId="1" applyNumberFormat="1" applyFont="1" applyFill="1" applyBorder="1" applyAlignment="1"/>
    <xf numFmtId="164" fontId="17" fillId="36" borderId="10" xfId="1" applyNumberFormat="1" applyFont="1" applyFill="1" applyBorder="1" applyAlignment="1"/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43" fontId="0" fillId="2" borderId="0" xfId="1" applyFont="1" applyFill="1" applyAlignment="1">
      <alignment wrapText="1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0" fillId="2" borderId="0" xfId="0" applyNumberFormat="1" applyFont="1" applyFill="1"/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133350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238125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18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6" sqref="C6:U18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28515625" style="82" customWidth="1"/>
    <col min="5" max="5" width="10.85546875" style="79" customWidth="1"/>
    <col min="6" max="6" width="12.28515625" style="79" customWidth="1"/>
    <col min="7" max="7" width="10.85546875" style="79" customWidth="1"/>
    <col min="8" max="9" width="11.28515625" style="79" customWidth="1"/>
    <col min="10" max="10" width="13.28515625" style="79" bestFit="1" customWidth="1"/>
    <col min="11" max="11" width="13.28515625" style="77" bestFit="1" customWidth="1"/>
    <col min="12" max="12" width="10.5703125" style="77" customWidth="1"/>
    <col min="13" max="13" width="10.7109375" style="79" customWidth="1"/>
    <col min="14" max="14" width="9.42578125" style="79" customWidth="1"/>
    <col min="15" max="15" width="11.5703125" style="79" bestFit="1" customWidth="1"/>
    <col min="16" max="16" width="13.28515625" style="79" customWidth="1"/>
    <col min="17" max="17" width="10.42578125" style="79" customWidth="1"/>
    <col min="18" max="18" width="11.5703125" style="79" bestFit="1" customWidth="1"/>
    <col min="19" max="19" width="10.7109375" style="79" bestFit="1" customWidth="1"/>
    <col min="20" max="20" width="12.140625" style="79" bestFit="1" customWidth="1"/>
    <col min="21" max="21" width="9.85546875" style="79" customWidth="1"/>
    <col min="22" max="22" width="9.140625" style="69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20" t="str">
        <f>IF(L!$A$1=1,L!T2,IF(L!$A$1=2,L!T11,L!T21))</f>
        <v xml:space="preserve">KOMUNA E RAHOVECIT </v>
      </c>
      <c r="H1" s="120"/>
      <c r="I1" s="120"/>
      <c r="J1" s="120"/>
      <c r="K1" s="120" t="str">
        <f>IF(L!$A$1=1,L!W2,IF(L!$A$1=2,L!W11,L!W21))</f>
        <v>DREJTORIA PËR BUXHET DHE FINANCA</v>
      </c>
      <c r="L1" s="120"/>
      <c r="M1" s="120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24" t="s">
        <v>171</v>
      </c>
      <c r="B3" s="124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24"/>
      <c r="B4" s="124"/>
      <c r="C4" s="89"/>
      <c r="D4" s="126" t="str">
        <f>IF(L!$A$1=1,L!S4,IF(L!$A$1=2,L!S13,L!S23))</f>
        <v>Adminstrata</v>
      </c>
      <c r="E4" s="90"/>
      <c r="F4" s="85"/>
      <c r="G4" s="85"/>
      <c r="H4" s="85"/>
      <c r="I4" s="85"/>
      <c r="J4" s="127" t="str">
        <f>IF(L!$A$1=1,L!AD4,IF(L!$A$1=2,L!AD13,L!AD23))</f>
        <v>Arsimi</v>
      </c>
      <c r="K4" s="90"/>
      <c r="L4" s="85"/>
      <c r="M4" s="85"/>
      <c r="N4" s="85"/>
      <c r="O4" s="85"/>
      <c r="P4" s="126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24"/>
      <c r="B5" s="124"/>
      <c r="C5" s="99" t="str">
        <f>IF(L!$A$1=1,L!I4,IF(L!$A$1=2,L!I13,L!I23))</f>
        <v>Gjithsejt Pagesat</v>
      </c>
      <c r="D5" s="126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28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26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25">
        <v>2019</v>
      </c>
      <c r="B6" s="91" t="str">
        <f>IF(L!$A$1=1,L!B179,IF(L!$A$1=2,L!C179,L!D179))</f>
        <v>2019 Janar</v>
      </c>
      <c r="C6" s="100">
        <f t="shared" ref="C6:C18" si="0">D6+J6+P6</f>
        <v>609723.19999999995</v>
      </c>
      <c r="D6" s="101">
        <f>SUM(E6:I6)</f>
        <v>96759.91</v>
      </c>
      <c r="E6" s="101">
        <v>88994.02</v>
      </c>
      <c r="F6" s="101">
        <v>423.98</v>
      </c>
      <c r="G6" s="101">
        <v>7341.91</v>
      </c>
      <c r="H6" s="101"/>
      <c r="I6" s="101"/>
      <c r="J6" s="102">
        <f t="shared" ref="J6:J11" si="1">SUM(K6:O6)</f>
        <v>433391.19</v>
      </c>
      <c r="K6" s="101">
        <v>433391.19</v>
      </c>
      <c r="L6" s="101"/>
      <c r="M6" s="101"/>
      <c r="N6" s="101"/>
      <c r="O6" s="101"/>
      <c r="P6" s="102">
        <f t="shared" ref="P6:P11" si="2">SUM(Q6:U6)</f>
        <v>79572.100000000006</v>
      </c>
      <c r="Q6" s="101">
        <v>79572.100000000006</v>
      </c>
      <c r="R6" s="101"/>
      <c r="S6" s="101"/>
      <c r="T6" s="101"/>
      <c r="U6" s="101"/>
    </row>
    <row r="7" spans="1:21" ht="20.100000000000001" customHeight="1">
      <c r="A7" s="125"/>
      <c r="B7" s="91" t="str">
        <f>IF(L!$A$1=1,L!B180,IF(L!$A$1=2,L!C180,L!D180))</f>
        <v>2019 Shkurt</v>
      </c>
      <c r="C7" s="100">
        <f t="shared" si="0"/>
        <v>653636.4</v>
      </c>
      <c r="D7" s="101">
        <f t="shared" ref="D7:D11" si="3">SUM(E7:I7)</f>
        <v>102951.72</v>
      </c>
      <c r="E7" s="101">
        <v>89248.23</v>
      </c>
      <c r="F7" s="101">
        <v>4212.0600000000004</v>
      </c>
      <c r="G7" s="101">
        <v>9491.43</v>
      </c>
      <c r="H7" s="101"/>
      <c r="I7" s="101"/>
      <c r="J7" s="102">
        <f t="shared" si="1"/>
        <v>441490.92</v>
      </c>
      <c r="K7" s="101">
        <v>436329.86</v>
      </c>
      <c r="L7" s="101">
        <v>0</v>
      </c>
      <c r="M7" s="101">
        <v>5161.0600000000004</v>
      </c>
      <c r="N7" s="101"/>
      <c r="O7" s="101"/>
      <c r="P7" s="102">
        <f t="shared" si="2"/>
        <v>109193.76</v>
      </c>
      <c r="Q7" s="101">
        <v>80694.42</v>
      </c>
      <c r="R7" s="101">
        <v>28499.34</v>
      </c>
      <c r="S7" s="101">
        <v>0</v>
      </c>
      <c r="T7" s="101"/>
      <c r="U7" s="101"/>
    </row>
    <row r="8" spans="1:21" ht="20.100000000000001" customHeight="1">
      <c r="A8" s="125"/>
      <c r="B8" s="91" t="str">
        <f>IF(L!$A$1=1,L!B181,IF(L!$A$1=2,L!C181,L!D181))</f>
        <v xml:space="preserve">2019 Mars </v>
      </c>
      <c r="C8" s="100">
        <f t="shared" si="0"/>
        <v>1520322.24</v>
      </c>
      <c r="D8" s="101">
        <f>SUM(E8:I8)</f>
        <v>806286.01</v>
      </c>
      <c r="E8" s="101">
        <v>90288.07</v>
      </c>
      <c r="F8" s="101">
        <v>58500.03</v>
      </c>
      <c r="G8" s="101">
        <v>10528.6</v>
      </c>
      <c r="H8" s="101">
        <v>41430</v>
      </c>
      <c r="I8" s="101">
        <v>605539.31000000006</v>
      </c>
      <c r="J8" s="102">
        <f t="shared" si="1"/>
        <v>563910.27</v>
      </c>
      <c r="K8" s="101">
        <v>437325.48</v>
      </c>
      <c r="L8" s="101">
        <v>10933.61</v>
      </c>
      <c r="M8" s="101">
        <v>5651.18</v>
      </c>
      <c r="N8" s="101"/>
      <c r="O8" s="101">
        <v>110000</v>
      </c>
      <c r="P8" s="102">
        <f t="shared" si="2"/>
        <v>150125.96000000002</v>
      </c>
      <c r="Q8" s="101">
        <v>82106.63</v>
      </c>
      <c r="R8" s="101">
        <v>6238.53</v>
      </c>
      <c r="S8" s="101">
        <v>12853.39</v>
      </c>
      <c r="T8" s="101">
        <v>8070</v>
      </c>
      <c r="U8" s="101">
        <v>40857.410000000003</v>
      </c>
    </row>
    <row r="9" spans="1:21" ht="20.100000000000001" customHeight="1">
      <c r="A9" s="125"/>
      <c r="B9" s="91" t="str">
        <f>IF(L!$A$1=1,L!B182,IF(L!$A$1=2,L!C182,L!D182))</f>
        <v>2019 Prill</v>
      </c>
      <c r="C9" s="100">
        <f t="shared" si="0"/>
        <v>1568130.4000000001</v>
      </c>
      <c r="D9" s="101">
        <f t="shared" si="3"/>
        <v>878108.97000000009</v>
      </c>
      <c r="E9" s="101">
        <v>88951.77</v>
      </c>
      <c r="F9" s="101">
        <v>73160.639999999999</v>
      </c>
      <c r="G9" s="101">
        <v>15708</v>
      </c>
      <c r="H9" s="101">
        <v>10150</v>
      </c>
      <c r="I9" s="101">
        <v>690138.56</v>
      </c>
      <c r="J9" s="102">
        <f t="shared" si="1"/>
        <v>507027.44</v>
      </c>
      <c r="K9" s="101">
        <v>438052.42</v>
      </c>
      <c r="L9" s="101">
        <v>13708.57</v>
      </c>
      <c r="M9" s="101">
        <v>5266.8</v>
      </c>
      <c r="N9" s="101"/>
      <c r="O9" s="101">
        <v>49999.65</v>
      </c>
      <c r="P9" s="102">
        <f t="shared" si="2"/>
        <v>182993.99</v>
      </c>
      <c r="Q9" s="101">
        <v>81291.94</v>
      </c>
      <c r="R9" s="101">
        <v>16519.05</v>
      </c>
      <c r="S9" s="101">
        <v>5250.36</v>
      </c>
      <c r="T9" s="101">
        <v>5870</v>
      </c>
      <c r="U9" s="101">
        <v>74062.64</v>
      </c>
    </row>
    <row r="10" spans="1:21" ht="20.100000000000001" customHeight="1">
      <c r="A10" s="125"/>
      <c r="B10" s="91" t="str">
        <f>IF(L!$A$1=1,L!B183,IF(L!$A$1=2,L!C183,L!D183))</f>
        <v>2019 Maj</v>
      </c>
      <c r="C10" s="100">
        <f t="shared" si="0"/>
        <v>1841479.01</v>
      </c>
      <c r="D10" s="101">
        <f t="shared" si="3"/>
        <v>1034072.55</v>
      </c>
      <c r="E10" s="101">
        <v>88310.47</v>
      </c>
      <c r="F10" s="101">
        <v>68930.25</v>
      </c>
      <c r="G10" s="101">
        <v>9859.1200000000008</v>
      </c>
      <c r="H10" s="101">
        <v>689961.52</v>
      </c>
      <c r="I10" s="101">
        <v>177011.19</v>
      </c>
      <c r="J10" s="102">
        <f t="shared" si="1"/>
        <v>562995.52</v>
      </c>
      <c r="K10" s="101">
        <v>438367.31</v>
      </c>
      <c r="L10" s="101">
        <v>16931.18</v>
      </c>
      <c r="M10" s="101">
        <v>5162.3500000000004</v>
      </c>
      <c r="N10" s="101"/>
      <c r="O10" s="101">
        <v>102534.68</v>
      </c>
      <c r="P10" s="102">
        <f t="shared" si="2"/>
        <v>244410.94</v>
      </c>
      <c r="Q10" s="101">
        <v>84457.89</v>
      </c>
      <c r="R10" s="101">
        <v>46304.28</v>
      </c>
      <c r="S10" s="101">
        <v>5061.7700000000004</v>
      </c>
      <c r="T10" s="101">
        <v>3500</v>
      </c>
      <c r="U10" s="101">
        <v>105087</v>
      </c>
    </row>
    <row r="11" spans="1:21" ht="20.100000000000001" customHeight="1">
      <c r="A11" s="125"/>
      <c r="B11" s="91" t="str">
        <f>IF(L!$A$1=1,L!B184,IF(L!$A$1=2,L!C184,L!D184))</f>
        <v>2019 Qershor</v>
      </c>
      <c r="C11" s="100">
        <f t="shared" si="0"/>
        <v>1238371.6000000001</v>
      </c>
      <c r="D11" s="101">
        <f t="shared" si="3"/>
        <v>481001.35</v>
      </c>
      <c r="E11" s="101">
        <v>87752.639999999999</v>
      </c>
      <c r="F11" s="101">
        <v>19257.62</v>
      </c>
      <c r="G11" s="101">
        <v>9423.27</v>
      </c>
      <c r="H11" s="101">
        <v>267464.32000000001</v>
      </c>
      <c r="I11" s="101">
        <v>97103.5</v>
      </c>
      <c r="J11" s="102">
        <f t="shared" si="1"/>
        <v>553250.84000000008</v>
      </c>
      <c r="K11" s="101">
        <v>436611.39</v>
      </c>
      <c r="L11" s="101">
        <v>7950.46</v>
      </c>
      <c r="M11" s="101">
        <v>5203.7</v>
      </c>
      <c r="N11" s="101"/>
      <c r="O11" s="101">
        <v>103485.29</v>
      </c>
      <c r="P11" s="102">
        <f t="shared" si="2"/>
        <v>204119.41</v>
      </c>
      <c r="Q11" s="101">
        <v>86417.55</v>
      </c>
      <c r="R11" s="101">
        <v>8144.88</v>
      </c>
      <c r="S11" s="101">
        <v>3141.73</v>
      </c>
      <c r="T11" s="101">
        <v>10340</v>
      </c>
      <c r="U11" s="101">
        <v>96075.25</v>
      </c>
    </row>
    <row r="12" spans="1:21" ht="20.100000000000001" customHeight="1">
      <c r="A12" s="125"/>
      <c r="B12" s="91" t="str">
        <f>IF(L!$A$1=1,L!B185,IF(L!$A$1=2,L!C185,L!D185))</f>
        <v>2019 Korrik</v>
      </c>
      <c r="C12" s="100">
        <f t="shared" si="0"/>
        <v>949737.29</v>
      </c>
      <c r="D12" s="101">
        <f>SUM(E12:I12)</f>
        <v>336955.56000000006</v>
      </c>
      <c r="E12" s="101">
        <v>88104.15</v>
      </c>
      <c r="F12" s="101">
        <v>54217.57</v>
      </c>
      <c r="G12" s="101">
        <v>7640.45</v>
      </c>
      <c r="H12" s="101">
        <v>44379.97</v>
      </c>
      <c r="I12" s="101">
        <v>142613.42000000001</v>
      </c>
      <c r="J12" s="102">
        <f>SUM(K12:O12)</f>
        <v>488705.93</v>
      </c>
      <c r="K12" s="101">
        <v>437738.28</v>
      </c>
      <c r="L12" s="101">
        <v>31615.08</v>
      </c>
      <c r="M12" s="101">
        <v>4254.91</v>
      </c>
      <c r="N12" s="101"/>
      <c r="O12" s="101">
        <v>15097.66</v>
      </c>
      <c r="P12" s="102">
        <f>SUM(Q12:U12)</f>
        <v>124075.79999999999</v>
      </c>
      <c r="Q12" s="101">
        <v>85909.18</v>
      </c>
      <c r="R12" s="101">
        <v>10019.51</v>
      </c>
      <c r="S12" s="101">
        <v>4837.1099999999997</v>
      </c>
      <c r="T12" s="101">
        <v>8310</v>
      </c>
      <c r="U12" s="101">
        <v>15000</v>
      </c>
    </row>
    <row r="13" spans="1:21" ht="20.100000000000001" customHeight="1">
      <c r="A13" s="125"/>
      <c r="B13" s="91" t="str">
        <f>IF(L!$A$1=1,L!B186,IF(L!$A$1=2,L!C186,L!D186))</f>
        <v>2019 Gusht</v>
      </c>
      <c r="C13" s="100">
        <f t="shared" si="0"/>
        <v>1026758.3700000001</v>
      </c>
      <c r="D13" s="101">
        <f>SUM(E13:I13)</f>
        <v>379726.53</v>
      </c>
      <c r="E13" s="101">
        <v>91004.69</v>
      </c>
      <c r="F13" s="101">
        <v>72879.31</v>
      </c>
      <c r="G13" s="101">
        <v>8213.91</v>
      </c>
      <c r="H13" s="101">
        <v>18400</v>
      </c>
      <c r="I13" s="101">
        <v>189228.62</v>
      </c>
      <c r="J13" s="102">
        <f>SUM(K13:O13)</f>
        <v>524929.82000000007</v>
      </c>
      <c r="K13" s="101">
        <v>436877.53</v>
      </c>
      <c r="L13" s="101">
        <v>18619.29</v>
      </c>
      <c r="M13" s="101">
        <v>1669.09</v>
      </c>
      <c r="N13" s="101"/>
      <c r="O13" s="101">
        <v>67763.91</v>
      </c>
      <c r="P13" s="102">
        <f>SUM(Q13:U13)</f>
        <v>122102.02</v>
      </c>
      <c r="Q13" s="101">
        <v>86461.72</v>
      </c>
      <c r="R13" s="101">
        <v>10920.3</v>
      </c>
      <c r="S13" s="101"/>
      <c r="T13" s="101">
        <v>4720</v>
      </c>
      <c r="U13" s="101">
        <v>20000</v>
      </c>
    </row>
    <row r="14" spans="1:21" ht="20.100000000000001" customHeight="1">
      <c r="A14" s="125"/>
      <c r="B14" s="91" t="str">
        <f>IF(L!$A$1=1,L!B187,IF(L!$A$1=2,L!C187,L!D187))</f>
        <v>2019 Shtator</v>
      </c>
      <c r="C14" s="100">
        <f t="shared" si="0"/>
        <v>1025181.6399999999</v>
      </c>
      <c r="D14" s="101">
        <f t="shared" ref="D14:D17" si="4">SUM(E14:I14)</f>
        <v>439880.10000000003</v>
      </c>
      <c r="E14" s="101">
        <v>89834.18</v>
      </c>
      <c r="F14" s="101">
        <v>88642.77</v>
      </c>
      <c r="G14" s="101">
        <v>9443.06</v>
      </c>
      <c r="H14" s="101">
        <v>21423.33</v>
      </c>
      <c r="I14" s="101">
        <v>230536.76</v>
      </c>
      <c r="J14" s="102">
        <f t="shared" ref="J14:J17" si="5">SUM(K14:O14)</f>
        <v>468883.86</v>
      </c>
      <c r="K14" s="101">
        <v>436155.71</v>
      </c>
      <c r="L14" s="101">
        <v>19869.169999999998</v>
      </c>
      <c r="M14" s="101">
        <v>3982.43</v>
      </c>
      <c r="N14" s="101"/>
      <c r="O14" s="101">
        <v>8876.5499999999993</v>
      </c>
      <c r="P14" s="102">
        <f t="shared" ref="P14:P17" si="6">SUM(Q14:U14)</f>
        <v>116417.68</v>
      </c>
      <c r="Q14" s="101">
        <v>87043.48</v>
      </c>
      <c r="R14" s="101">
        <v>17951.03</v>
      </c>
      <c r="S14" s="101">
        <v>3353.17</v>
      </c>
      <c r="T14" s="101">
        <v>5570</v>
      </c>
      <c r="U14" s="101">
        <v>2500</v>
      </c>
    </row>
    <row r="15" spans="1:21" ht="20.100000000000001" customHeight="1">
      <c r="A15" s="125"/>
      <c r="B15" s="91" t="str">
        <f>IF(L!$A$1=1,L!B188,IF(L!$A$1=2,L!C188,L!D188))</f>
        <v>2019 Tetor</v>
      </c>
      <c r="C15" s="100">
        <f t="shared" si="0"/>
        <v>1356913.3699999999</v>
      </c>
      <c r="D15" s="101">
        <f t="shared" si="4"/>
        <v>603543.63</v>
      </c>
      <c r="E15" s="101">
        <v>89897.75</v>
      </c>
      <c r="F15" s="101">
        <v>100720.75</v>
      </c>
      <c r="G15" s="101">
        <v>10212.959999999999</v>
      </c>
      <c r="H15" s="101"/>
      <c r="I15" s="101">
        <v>402712.17</v>
      </c>
      <c r="J15" s="102">
        <f t="shared" si="5"/>
        <v>543588.48</v>
      </c>
      <c r="K15" s="101">
        <v>436138.23999999999</v>
      </c>
      <c r="L15" s="101">
        <v>84153.42</v>
      </c>
      <c r="M15" s="101">
        <v>5394.53</v>
      </c>
      <c r="N15" s="101"/>
      <c r="O15" s="101">
        <v>17902.29</v>
      </c>
      <c r="P15" s="102">
        <f t="shared" si="6"/>
        <v>209781.26</v>
      </c>
      <c r="Q15" s="101">
        <v>84366.16</v>
      </c>
      <c r="R15" s="101">
        <v>21216.34</v>
      </c>
      <c r="S15" s="101">
        <v>5374.86</v>
      </c>
      <c r="T15" s="101">
        <v>2290</v>
      </c>
      <c r="U15" s="101">
        <v>96533.9</v>
      </c>
    </row>
    <row r="16" spans="1:21" ht="20.100000000000001" customHeight="1">
      <c r="A16" s="125"/>
      <c r="B16" s="91" t="str">
        <f>IF(L!$A$1=1,L!B189,IF(L!$A$1=2,L!C189,L!D189))</f>
        <v xml:space="preserve">2019 Nëntor </v>
      </c>
      <c r="C16" s="100">
        <f t="shared" si="0"/>
        <v>1368393.9400000002</v>
      </c>
      <c r="D16" s="101">
        <f t="shared" si="4"/>
        <v>559273.25</v>
      </c>
      <c r="E16" s="101">
        <v>88452.5</v>
      </c>
      <c r="F16" s="101">
        <v>109277.57</v>
      </c>
      <c r="G16" s="101">
        <v>13137.29</v>
      </c>
      <c r="H16" s="101">
        <v>67643.710000000006</v>
      </c>
      <c r="I16" s="101">
        <v>280762.18</v>
      </c>
      <c r="J16" s="102">
        <f t="shared" si="5"/>
        <v>685653.18</v>
      </c>
      <c r="K16" s="101">
        <v>448135.91</v>
      </c>
      <c r="L16" s="101">
        <v>117989.29</v>
      </c>
      <c r="M16" s="101">
        <v>2956.56</v>
      </c>
      <c r="N16" s="101"/>
      <c r="O16" s="101">
        <v>116571.42</v>
      </c>
      <c r="P16" s="102">
        <f t="shared" si="6"/>
        <v>123467.51</v>
      </c>
      <c r="Q16" s="101">
        <v>84912.88</v>
      </c>
      <c r="R16" s="101">
        <v>16544.23</v>
      </c>
      <c r="S16" s="101">
        <v>6060.4</v>
      </c>
      <c r="T16" s="101">
        <v>950</v>
      </c>
      <c r="U16" s="101">
        <v>15000</v>
      </c>
    </row>
    <row r="17" spans="1:21" ht="20.100000000000001" customHeight="1">
      <c r="A17" s="125"/>
      <c r="B17" s="91" t="str">
        <f>IF(L!$A$1=1,L!B190,IF(L!$A$1=2,L!C190,L!D190))</f>
        <v>2019 Dhjetor</v>
      </c>
      <c r="C17" s="100">
        <f t="shared" si="0"/>
        <v>1529954.3599999999</v>
      </c>
      <c r="D17" s="101">
        <f t="shared" si="4"/>
        <v>692513.03</v>
      </c>
      <c r="E17" s="101">
        <v>90133.32</v>
      </c>
      <c r="F17" s="101">
        <v>59653.3</v>
      </c>
      <c r="G17" s="101">
        <v>0</v>
      </c>
      <c r="H17" s="101">
        <v>5875.41</v>
      </c>
      <c r="I17" s="101">
        <v>536851</v>
      </c>
      <c r="J17" s="102">
        <f t="shared" si="5"/>
        <v>664934.67999999993</v>
      </c>
      <c r="K17" s="101">
        <v>434839.82</v>
      </c>
      <c r="L17" s="101">
        <v>116352.55</v>
      </c>
      <c r="M17" s="101">
        <v>26266.71</v>
      </c>
      <c r="N17" s="101"/>
      <c r="O17" s="101">
        <v>87475.6</v>
      </c>
      <c r="P17" s="102">
        <f t="shared" si="6"/>
        <v>172506.65000000002</v>
      </c>
      <c r="Q17" s="101">
        <v>86237.42</v>
      </c>
      <c r="R17" s="101">
        <v>21716.22</v>
      </c>
      <c r="S17" s="101">
        <v>18567.21</v>
      </c>
      <c r="T17" s="101">
        <v>380</v>
      </c>
      <c r="U17" s="101">
        <v>45605.8</v>
      </c>
    </row>
    <row r="18" spans="1:21" ht="21.95" customHeight="1">
      <c r="A18" s="125"/>
      <c r="B18" s="98" t="str">
        <f>IF(L!$A$1=1,L!B191,IF(L!$A$1=2,L!C191,L!D191))</f>
        <v>Gjithsej 2019</v>
      </c>
      <c r="C18" s="100">
        <f t="shared" si="0"/>
        <v>14688601.820000002</v>
      </c>
      <c r="D18" s="100">
        <f>SUM(E18:I18)</f>
        <v>6411072.6100000013</v>
      </c>
      <c r="E18" s="100">
        <f t="shared" ref="E18:I18" si="7">SUM(E6:E17)</f>
        <v>1070971.79</v>
      </c>
      <c r="F18" s="100">
        <f t="shared" si="7"/>
        <v>709875.85000000009</v>
      </c>
      <c r="G18" s="100">
        <f t="shared" si="7"/>
        <v>111000</v>
      </c>
      <c r="H18" s="100">
        <f t="shared" si="7"/>
        <v>1166728.26</v>
      </c>
      <c r="I18" s="100">
        <f t="shared" si="7"/>
        <v>3352496.7100000004</v>
      </c>
      <c r="J18" s="100">
        <f>SUM(K18:O18)</f>
        <v>6438762.1300000008</v>
      </c>
      <c r="K18" s="100">
        <f t="shared" ref="K18:O18" si="8">SUM(K6:K17)</f>
        <v>5249963.1400000006</v>
      </c>
      <c r="L18" s="100">
        <f t="shared" si="8"/>
        <v>438122.62</v>
      </c>
      <c r="M18" s="100">
        <f t="shared" si="8"/>
        <v>70969.319999999992</v>
      </c>
      <c r="N18" s="100">
        <f t="shared" si="8"/>
        <v>0</v>
      </c>
      <c r="O18" s="100">
        <f t="shared" si="8"/>
        <v>679707.04999999993</v>
      </c>
      <c r="P18" s="100">
        <f>SUM(Q18:U18)</f>
        <v>1838767.08</v>
      </c>
      <c r="Q18" s="100">
        <f t="shared" ref="Q18:U18" si="9">SUM(Q6:Q17)</f>
        <v>1009471.37</v>
      </c>
      <c r="R18" s="100">
        <f t="shared" si="9"/>
        <v>204073.71</v>
      </c>
      <c r="S18" s="100">
        <f t="shared" si="9"/>
        <v>64500</v>
      </c>
      <c r="T18" s="100">
        <f t="shared" si="9"/>
        <v>50000</v>
      </c>
      <c r="U18" s="100">
        <f t="shared" si="9"/>
        <v>510721.99999999994</v>
      </c>
    </row>
  </sheetData>
  <sheetProtection algorithmName="SHA-512" hashValue="sQzg1olAAaRcQNn7gNP5q35oXQVt6pyGLzKkdNRycjUt6AZTPooMIhvuYeY1Os2f3V8noGK75DAlpjZq8+BOdA==" saltValue="3aAPTS5FUsap/r+QG+/JqA==" spinCount="100000" sheet="1" objects="1" scenarios="1" deleteColumns="0" deleteRows="0" selectLockedCells="1" pivotTables="0" selectUnlockedCells="1"/>
  <mergeCells count="6">
    <mergeCell ref="B3:B5"/>
    <mergeCell ref="A3:A5"/>
    <mergeCell ref="A6:A18"/>
    <mergeCell ref="P4:P5"/>
    <mergeCell ref="D4:D5"/>
    <mergeCell ref="J4:J5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133350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U156"/>
  <sheetViews>
    <sheetView zoomScale="80" zoomScaleNormal="80" zoomScaleSheetLayoutView="7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I13" sqref="I13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14.7109375" style="1" customWidth="1"/>
    <col min="4" max="4" width="11.7109375" style="2" customWidth="1"/>
    <col min="5" max="5" width="13.85546875" style="2" bestFit="1" customWidth="1"/>
    <col min="6" max="6" width="17.85546875" style="2" customWidth="1"/>
    <col min="7" max="7" width="15.140625" style="1" customWidth="1"/>
    <col min="8" max="8" width="14.28515625" style="1" customWidth="1"/>
    <col min="9" max="9" width="12.5703125" style="1" customWidth="1"/>
    <col min="10" max="10" width="11.28515625" style="1" customWidth="1"/>
    <col min="11" max="11" width="10.28515625" style="1" customWidth="1"/>
    <col min="12" max="12" width="11" style="1" customWidth="1"/>
    <col min="13" max="13" width="10.7109375" style="3" customWidth="1"/>
    <col min="14" max="14" width="14.140625" style="72" customWidth="1"/>
    <col min="15" max="16" width="9.140625" style="3"/>
    <col min="17" max="17" width="9.5703125" style="3" bestFit="1" customWidth="1"/>
    <col min="18" max="18" width="9.140625" style="3"/>
    <col min="19" max="19" width="9.5703125" style="3" bestFit="1" customWidth="1"/>
    <col min="20" max="21" width="9.140625" style="3"/>
    <col min="22" max="16384" width="9.140625" style="1"/>
  </cols>
  <sheetData>
    <row r="1" spans="1:21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20" t="str">
        <f>IF(L!$A$1=1,L!T7,IF(L!$A$1=2,L!T17,L!T27))</f>
        <v xml:space="preserve">KOMUNA E RAHOVECIT </v>
      </c>
      <c r="G1" s="121"/>
      <c r="H1" s="121"/>
      <c r="I1" s="120"/>
      <c r="J1" s="120" t="str">
        <f>IF(L!$A$1=1,L!W7,IF(L!$A$1=2,L!W17,L!W27))</f>
        <v>DREJTORIA PËR BUXHET DHE FINANCA</v>
      </c>
      <c r="K1" s="120"/>
      <c r="L1" s="120"/>
      <c r="M1" s="122"/>
    </row>
    <row r="2" spans="1:21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21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IF(L!$A$1=1,L!P35,IF(L!$A$1=2,L!P36,L!P37))</f>
        <v>Gjobat e gjykatave</v>
      </c>
      <c r="O3" s="4"/>
      <c r="P3" s="4"/>
      <c r="Q3" s="4"/>
      <c r="R3" s="4"/>
      <c r="S3" s="4"/>
      <c r="T3" s="4"/>
      <c r="U3" s="4"/>
    </row>
    <row r="4" spans="1:21" s="3" customFormat="1" ht="21.95" customHeight="1">
      <c r="A4" s="129">
        <v>2019</v>
      </c>
      <c r="B4" s="97" t="str">
        <f>IF(L!$A$1=1,L!B179,IF(L!$A$1=2,L!C179,L!D179))</f>
        <v>2019 Janar</v>
      </c>
      <c r="C4" s="103">
        <f>SUM(D4:N4)</f>
        <v>81602.259999999995</v>
      </c>
      <c r="D4" s="104">
        <v>36115.71</v>
      </c>
      <c r="E4" s="104">
        <v>6560</v>
      </c>
      <c r="F4" s="104">
        <v>3229</v>
      </c>
      <c r="G4" s="104">
        <v>1062.0999999999999</v>
      </c>
      <c r="H4" s="104">
        <v>1910.14</v>
      </c>
      <c r="I4" s="104">
        <v>1838.49</v>
      </c>
      <c r="J4" s="104">
        <v>2397</v>
      </c>
      <c r="K4" s="104">
        <v>280</v>
      </c>
      <c r="L4" s="105">
        <v>15773.82</v>
      </c>
      <c r="M4" s="105">
        <v>1870</v>
      </c>
      <c r="N4" s="105">
        <v>10566</v>
      </c>
    </row>
    <row r="5" spans="1:21" s="3" customFormat="1" ht="21.95" customHeight="1">
      <c r="A5" s="129"/>
      <c r="B5" s="97" t="str">
        <f>IF(L!$A$1=1,L!B180,IF(L!$A$1=2,L!C180,L!D180))</f>
        <v>2019 Shkurt</v>
      </c>
      <c r="C5" s="103">
        <f t="shared" ref="C5:C15" si="0">SUM(D5:N5)</f>
        <v>115754.79</v>
      </c>
      <c r="D5" s="104">
        <v>28729.759999999998</v>
      </c>
      <c r="E5" s="104">
        <v>6130</v>
      </c>
      <c r="F5" s="104">
        <v>9975</v>
      </c>
      <c r="G5" s="104">
        <v>298.89</v>
      </c>
      <c r="H5" s="104">
        <v>5932.64</v>
      </c>
      <c r="I5" s="104">
        <v>16410.52</v>
      </c>
      <c r="J5" s="104">
        <v>2563.5</v>
      </c>
      <c r="K5" s="104">
        <v>990</v>
      </c>
      <c r="L5" s="105">
        <v>30096.78</v>
      </c>
      <c r="M5" s="105">
        <v>1342.7</v>
      </c>
      <c r="N5" s="105">
        <v>13285</v>
      </c>
    </row>
    <row r="6" spans="1:21" s="3" customFormat="1" ht="21.95" customHeight="1">
      <c r="A6" s="129"/>
      <c r="B6" s="97" t="str">
        <f>IF(L!$A$1=1,L!B181,IF(L!$A$1=2,L!C181,L!D181))</f>
        <v xml:space="preserve">2019 Mars </v>
      </c>
      <c r="C6" s="103">
        <f t="shared" si="0"/>
        <v>89949.5</v>
      </c>
      <c r="D6" s="104">
        <v>39958.959999999999</v>
      </c>
      <c r="E6" s="104">
        <v>6550</v>
      </c>
      <c r="F6" s="104">
        <v>2504</v>
      </c>
      <c r="G6" s="104">
        <v>1312.14</v>
      </c>
      <c r="H6" s="104">
        <v>6350</v>
      </c>
      <c r="I6" s="104">
        <v>2792.13</v>
      </c>
      <c r="J6" s="104">
        <v>3329</v>
      </c>
      <c r="K6" s="104">
        <v>940</v>
      </c>
      <c r="L6" s="105">
        <v>14300.970000000001</v>
      </c>
      <c r="M6" s="105">
        <v>1797.3</v>
      </c>
      <c r="N6" s="105">
        <v>10115</v>
      </c>
    </row>
    <row r="7" spans="1:21" s="3" customFormat="1" ht="21.95" customHeight="1">
      <c r="A7" s="129"/>
      <c r="B7" s="97" t="str">
        <f>IF(L!$A$1=1,L!B182,IF(L!$A$1=2,L!C182,L!D182))</f>
        <v>2019 Prill</v>
      </c>
      <c r="C7" s="103">
        <f t="shared" si="0"/>
        <v>109444.21999999999</v>
      </c>
      <c r="D7" s="104">
        <v>51699</v>
      </c>
      <c r="E7" s="104">
        <v>6730</v>
      </c>
      <c r="F7" s="104">
        <v>7065</v>
      </c>
      <c r="G7" s="104">
        <v>54.34</v>
      </c>
      <c r="H7" s="104">
        <v>1551.5</v>
      </c>
      <c r="I7" s="104">
        <v>1544.48</v>
      </c>
      <c r="J7" s="104">
        <v>3814.7</v>
      </c>
      <c r="K7" s="104">
        <v>1265</v>
      </c>
      <c r="L7" s="105">
        <v>19885.199999999997</v>
      </c>
      <c r="M7" s="105">
        <v>1915</v>
      </c>
      <c r="N7" s="105">
        <v>13920</v>
      </c>
    </row>
    <row r="8" spans="1:21" s="3" customFormat="1" ht="21.95" customHeight="1">
      <c r="A8" s="129"/>
      <c r="B8" s="97" t="str">
        <f>IF(L!$A$1=1,L!B183,IF(L!$A$1=2,L!C183,L!D183))</f>
        <v>2019 Maj</v>
      </c>
      <c r="C8" s="103">
        <f t="shared" si="0"/>
        <v>103567.32</v>
      </c>
      <c r="D8" s="104">
        <v>38871.32</v>
      </c>
      <c r="E8" s="104">
        <v>7900</v>
      </c>
      <c r="F8" s="104">
        <v>6307</v>
      </c>
      <c r="G8" s="104">
        <v>1109.55</v>
      </c>
      <c r="H8" s="104">
        <v>1978.9</v>
      </c>
      <c r="I8" s="104">
        <v>176.97</v>
      </c>
      <c r="J8" s="106">
        <v>2465.5</v>
      </c>
      <c r="K8" s="104">
        <v>1290</v>
      </c>
      <c r="L8" s="105">
        <v>26317.08</v>
      </c>
      <c r="M8" s="105">
        <v>3195</v>
      </c>
      <c r="N8" s="105">
        <v>13956</v>
      </c>
    </row>
    <row r="9" spans="1:21" s="3" customFormat="1" ht="21.95" customHeight="1">
      <c r="A9" s="129"/>
      <c r="B9" s="97" t="str">
        <f>IF(L!$A$1=1,L!B184,IF(L!$A$1=2,L!C184,L!D184))</f>
        <v>2019 Qershor</v>
      </c>
      <c r="C9" s="103">
        <f t="shared" si="0"/>
        <v>115294.65</v>
      </c>
      <c r="D9" s="104">
        <v>52075.49</v>
      </c>
      <c r="E9" s="104">
        <v>6080</v>
      </c>
      <c r="F9" s="104">
        <v>6843</v>
      </c>
      <c r="G9" s="104">
        <v>694.54</v>
      </c>
      <c r="H9" s="104">
        <v>5057</v>
      </c>
      <c r="I9" s="104">
        <v>176.97</v>
      </c>
      <c r="J9" s="106">
        <v>4085.5</v>
      </c>
      <c r="K9" s="104">
        <v>1290</v>
      </c>
      <c r="L9" s="105">
        <v>27526.15</v>
      </c>
      <c r="M9" s="105">
        <v>730</v>
      </c>
      <c r="N9" s="105">
        <v>10736</v>
      </c>
    </row>
    <row r="10" spans="1:21" s="3" customFormat="1" ht="21.95" customHeight="1">
      <c r="A10" s="129"/>
      <c r="B10" s="97" t="str">
        <f>IF(L!$A$1=1,L!B185,IF(L!$A$1=2,L!C185,L!D185))</f>
        <v>2019 Korrik</v>
      </c>
      <c r="C10" s="103">
        <f t="shared" si="0"/>
        <v>106314.15</v>
      </c>
      <c r="D10" s="104">
        <v>39574.67</v>
      </c>
      <c r="E10" s="104">
        <v>9010</v>
      </c>
      <c r="F10" s="104">
        <v>6383</v>
      </c>
      <c r="G10" s="104">
        <v>2126.54</v>
      </c>
      <c r="H10" s="104">
        <v>10676.12</v>
      </c>
      <c r="I10" s="104">
        <v>0</v>
      </c>
      <c r="J10" s="104">
        <v>2240.5</v>
      </c>
      <c r="K10" s="104">
        <v>240</v>
      </c>
      <c r="L10" s="105">
        <v>15883.32</v>
      </c>
      <c r="M10" s="105">
        <v>2555</v>
      </c>
      <c r="N10" s="105">
        <v>17625</v>
      </c>
    </row>
    <row r="11" spans="1:21" s="3" customFormat="1" ht="21.95" customHeight="1">
      <c r="A11" s="129"/>
      <c r="B11" s="97" t="str">
        <f>IF(L!$A$1=1,L!B186,IF(L!$A$1=2,L!C186,L!D186))</f>
        <v>2019 Gusht</v>
      </c>
      <c r="C11" s="103">
        <f t="shared" si="0"/>
        <v>124543.68000000001</v>
      </c>
      <c r="D11" s="104">
        <v>46345.86</v>
      </c>
      <c r="E11" s="104">
        <v>9980</v>
      </c>
      <c r="F11" s="104">
        <v>9989</v>
      </c>
      <c r="G11" s="104">
        <v>1788.35</v>
      </c>
      <c r="H11" s="104">
        <v>14060.95</v>
      </c>
      <c r="I11" s="104">
        <v>0</v>
      </c>
      <c r="J11" s="104">
        <v>3164</v>
      </c>
      <c r="K11" s="104">
        <v>180</v>
      </c>
      <c r="L11" s="105">
        <v>15432.52</v>
      </c>
      <c r="M11" s="105">
        <v>1540</v>
      </c>
      <c r="N11" s="105">
        <v>22063</v>
      </c>
    </row>
    <row r="12" spans="1:21" s="3" customFormat="1" ht="21.95" customHeight="1">
      <c r="A12" s="129"/>
      <c r="B12" s="97" t="str">
        <f>IF(L!$A$1=1,L!B187,IF(L!$A$1=2,L!C187,L!D187))</f>
        <v>2019 Shtator</v>
      </c>
      <c r="C12" s="103">
        <f t="shared" si="0"/>
        <v>152641.32999999999</v>
      </c>
      <c r="D12" s="104">
        <v>37758.54</v>
      </c>
      <c r="E12" s="104">
        <v>7710</v>
      </c>
      <c r="F12" s="104">
        <v>7338</v>
      </c>
      <c r="G12" s="104">
        <v>1319.75</v>
      </c>
      <c r="H12" s="104">
        <v>2495.75</v>
      </c>
      <c r="I12" s="104">
        <v>55502.7</v>
      </c>
      <c r="J12" s="104">
        <v>2787</v>
      </c>
      <c r="K12" s="104">
        <v>1065</v>
      </c>
      <c r="L12" s="105">
        <v>18749.59</v>
      </c>
      <c r="M12" s="105">
        <v>1070</v>
      </c>
      <c r="N12" s="105">
        <v>16845</v>
      </c>
    </row>
    <row r="13" spans="1:21" s="3" customFormat="1" ht="21.95" customHeight="1">
      <c r="A13" s="129"/>
      <c r="B13" s="97" t="str">
        <f>IF(L!$A$1=1,L!B188,IF(L!$A$1=2,L!C188,L!D188))</f>
        <v>2019 Tetor</v>
      </c>
      <c r="C13" s="103">
        <f t="shared" si="0"/>
        <v>102967.07</v>
      </c>
      <c r="D13" s="104">
        <v>27727.75</v>
      </c>
      <c r="E13" s="104">
        <v>8130</v>
      </c>
      <c r="F13" s="104">
        <v>5946</v>
      </c>
      <c r="G13" s="104">
        <v>184</v>
      </c>
      <c r="H13" s="104">
        <v>4553.8</v>
      </c>
      <c r="I13" s="104">
        <v>11729.8</v>
      </c>
      <c r="J13" s="104">
        <v>3486.5</v>
      </c>
      <c r="K13" s="104">
        <v>1350</v>
      </c>
      <c r="L13" s="105">
        <v>18993.22</v>
      </c>
      <c r="M13" s="105">
        <v>1965</v>
      </c>
      <c r="N13" s="105">
        <v>18901</v>
      </c>
    </row>
    <row r="14" spans="1:21" s="3" customFormat="1" ht="21.95" customHeight="1">
      <c r="A14" s="129"/>
      <c r="B14" s="97" t="str">
        <f>IF(L!$A$1=1,L!B189,IF(L!$A$1=2,L!C189,L!D189))</f>
        <v xml:space="preserve">2019 Nëntor </v>
      </c>
      <c r="C14" s="103">
        <f t="shared" si="0"/>
        <v>91955.930000000008</v>
      </c>
      <c r="D14" s="104">
        <v>26889.02</v>
      </c>
      <c r="E14" s="104">
        <v>7040</v>
      </c>
      <c r="F14" s="104">
        <v>5838</v>
      </c>
      <c r="G14" s="104">
        <v>2481.31</v>
      </c>
      <c r="H14" s="104">
        <v>6888.52</v>
      </c>
      <c r="I14" s="104">
        <v>8169.3</v>
      </c>
      <c r="J14" s="104">
        <v>2553.5</v>
      </c>
      <c r="K14" s="104">
        <v>1395</v>
      </c>
      <c r="L14" s="105">
        <v>14120.28</v>
      </c>
      <c r="M14" s="105">
        <v>295</v>
      </c>
      <c r="N14" s="105">
        <v>16286</v>
      </c>
    </row>
    <row r="15" spans="1:21" s="3" customFormat="1" ht="21.95" customHeight="1">
      <c r="A15" s="129"/>
      <c r="B15" s="97" t="str">
        <f>IF(L!$A$1=1,L!B190,IF(L!$A$1=2,L!C190,L!D190))</f>
        <v>2019 Dhjetor</v>
      </c>
      <c r="C15" s="103">
        <f t="shared" si="0"/>
        <v>114483.47</v>
      </c>
      <c r="D15" s="104">
        <v>33540.29</v>
      </c>
      <c r="E15" s="104">
        <v>9030</v>
      </c>
      <c r="F15" s="104">
        <v>9501</v>
      </c>
      <c r="G15" s="104">
        <v>1129.0999999999999</v>
      </c>
      <c r="H15" s="104">
        <v>5723.1</v>
      </c>
      <c r="I15" s="104">
        <v>10782.58</v>
      </c>
      <c r="J15" s="104">
        <v>4809</v>
      </c>
      <c r="K15" s="104">
        <v>1380</v>
      </c>
      <c r="L15" s="105">
        <v>16218.900000000001</v>
      </c>
      <c r="M15" s="105">
        <v>479</v>
      </c>
      <c r="N15" s="105">
        <v>21890.5</v>
      </c>
    </row>
    <row r="16" spans="1:21" s="3" customFormat="1" ht="21.95" customHeight="1">
      <c r="A16" s="129"/>
      <c r="B16" s="96" t="str">
        <f>IF(L!$A$1=1,L!B191,IF(L!$A$1=2,L!C191,L!D191))</f>
        <v>Gjithsej 2019</v>
      </c>
      <c r="C16" s="107">
        <f>SUM(C4:C15)</f>
        <v>1308518.3699999999</v>
      </c>
      <c r="D16" s="107">
        <f t="shared" ref="D16:N16" si="1">SUM(D4:D15)</f>
        <v>459286.36999999994</v>
      </c>
      <c r="E16" s="107">
        <f t="shared" si="1"/>
        <v>90850</v>
      </c>
      <c r="F16" s="107">
        <f t="shared" si="1"/>
        <v>80918</v>
      </c>
      <c r="G16" s="107">
        <f t="shared" si="1"/>
        <v>13560.61</v>
      </c>
      <c r="H16" s="107">
        <f t="shared" si="1"/>
        <v>67178.420000000013</v>
      </c>
      <c r="I16" s="107">
        <f t="shared" si="1"/>
        <v>109123.94000000002</v>
      </c>
      <c r="J16" s="107">
        <f t="shared" si="1"/>
        <v>37695.699999999997</v>
      </c>
      <c r="K16" s="107">
        <f t="shared" si="1"/>
        <v>11665</v>
      </c>
      <c r="L16" s="107">
        <f t="shared" si="1"/>
        <v>233297.83</v>
      </c>
      <c r="M16" s="107">
        <f t="shared" si="1"/>
        <v>18754</v>
      </c>
      <c r="N16" s="107">
        <f t="shared" si="1"/>
        <v>186188.5</v>
      </c>
    </row>
    <row r="17" spans="2:14" s="3" customFormat="1">
      <c r="D17" s="4"/>
      <c r="E17" s="4"/>
      <c r="F17" s="4"/>
      <c r="N17" s="72"/>
    </row>
    <row r="18" spans="2:14" s="3" customFormat="1">
      <c r="D18" s="4"/>
      <c r="E18" s="4"/>
      <c r="F18" s="4"/>
      <c r="N18" s="72"/>
    </row>
    <row r="19" spans="2:14" s="3" customFormat="1">
      <c r="D19" s="4"/>
      <c r="E19" s="4"/>
      <c r="F19" s="4"/>
      <c r="N19" s="72"/>
    </row>
    <row r="20" spans="2:14" s="3" customFormat="1">
      <c r="D20" s="4"/>
      <c r="E20" s="4"/>
      <c r="F20" s="4"/>
      <c r="L20" s="123"/>
      <c r="N20" s="72"/>
    </row>
    <row r="21" spans="2:14" s="3" customFormat="1">
      <c r="D21" s="4"/>
      <c r="E21" s="4"/>
      <c r="F21" s="4"/>
      <c r="N21" s="72"/>
    </row>
    <row r="22" spans="2:14" s="3" customFormat="1">
      <c r="B22" s="72"/>
      <c r="D22" s="4"/>
      <c r="E22" s="4"/>
      <c r="F22" s="4"/>
      <c r="N22" s="72"/>
    </row>
    <row r="23" spans="2:14" s="3" customFormat="1">
      <c r="B23" s="72"/>
      <c r="C23" s="123"/>
      <c r="D23" s="4"/>
      <c r="E23" s="4"/>
      <c r="F23" s="4"/>
      <c r="N23" s="72"/>
    </row>
    <row r="24" spans="2:14" s="3" customFormat="1"/>
    <row r="25" spans="2:14" s="3" customFormat="1"/>
    <row r="26" spans="2:14" s="3" customFormat="1"/>
    <row r="27" spans="2:14" s="3" customFormat="1"/>
    <row r="28" spans="2:14" s="3" customFormat="1">
      <c r="D28" s="4"/>
      <c r="E28" s="110"/>
      <c r="F28" s="110"/>
      <c r="G28" s="111"/>
      <c r="H28" s="111"/>
      <c r="I28" s="111"/>
      <c r="J28" s="111"/>
      <c r="K28" s="111"/>
      <c r="L28" s="111"/>
      <c r="M28" s="111"/>
      <c r="N28" s="112"/>
    </row>
    <row r="29" spans="2:14" s="3" customFormat="1">
      <c r="D29" s="4"/>
      <c r="E29" s="110"/>
      <c r="F29" s="110"/>
      <c r="G29" s="111"/>
      <c r="H29" s="111"/>
      <c r="I29" s="111"/>
      <c r="J29" s="111"/>
      <c r="K29" s="111"/>
      <c r="L29" s="111"/>
      <c r="M29" s="111"/>
      <c r="N29" s="112"/>
    </row>
    <row r="30" spans="2:14" s="3" customFormat="1">
      <c r="D30" s="4"/>
      <c r="E30" s="110"/>
      <c r="F30" s="110"/>
      <c r="G30" s="111"/>
      <c r="H30" s="111"/>
      <c r="I30" s="111"/>
      <c r="J30" s="111"/>
      <c r="K30" s="111"/>
      <c r="L30" s="111"/>
      <c r="M30" s="111"/>
      <c r="N30" s="112"/>
    </row>
    <row r="31" spans="2:14" s="3" customFormat="1">
      <c r="D31" s="4"/>
      <c r="E31" s="4"/>
      <c r="F31" s="4"/>
      <c r="N31" s="72"/>
    </row>
    <row r="32" spans="2:14" s="3" customFormat="1">
      <c r="D32" s="4"/>
      <c r="E32" s="4"/>
      <c r="F32" s="4"/>
      <c r="N32" s="72"/>
    </row>
    <row r="33" spans="4:14" s="3" customFormat="1">
      <c r="D33" s="4"/>
      <c r="E33" s="4"/>
      <c r="F33" s="4"/>
      <c r="N33" s="72"/>
    </row>
    <row r="34" spans="4:14" s="3" customFormat="1">
      <c r="D34" s="4"/>
      <c r="E34" s="4"/>
      <c r="F34" s="4"/>
      <c r="N34" s="72"/>
    </row>
    <row r="35" spans="4:14" s="3" customFormat="1">
      <c r="D35" s="4"/>
      <c r="E35" s="4"/>
      <c r="F35" s="4"/>
      <c r="N35" s="72"/>
    </row>
    <row r="36" spans="4:14" s="3" customFormat="1">
      <c r="D36" s="4"/>
      <c r="E36" s="4"/>
      <c r="F36" s="4"/>
      <c r="N36" s="72"/>
    </row>
    <row r="37" spans="4:14" s="3" customFormat="1">
      <c r="D37" s="4"/>
      <c r="E37" s="4"/>
      <c r="F37" s="4"/>
      <c r="N37" s="72"/>
    </row>
    <row r="38" spans="4:14" s="3" customFormat="1">
      <c r="D38" s="4"/>
      <c r="E38" s="4"/>
      <c r="F38" s="4"/>
      <c r="N38" s="72"/>
    </row>
    <row r="39" spans="4:14" s="3" customFormat="1">
      <c r="D39" s="4"/>
      <c r="E39" s="4"/>
      <c r="F39" s="4"/>
      <c r="N39" s="72"/>
    </row>
    <row r="40" spans="4:14" s="3" customFormat="1">
      <c r="D40" s="4"/>
      <c r="E40" s="4"/>
      <c r="F40" s="4"/>
      <c r="N40" s="72"/>
    </row>
    <row r="41" spans="4:14" s="3" customFormat="1">
      <c r="D41" s="4"/>
      <c r="E41" s="4"/>
      <c r="F41" s="4"/>
      <c r="N41" s="72"/>
    </row>
    <row r="42" spans="4:14" s="3" customFormat="1">
      <c r="D42" s="4"/>
      <c r="E42" s="4"/>
      <c r="F42" s="4"/>
      <c r="N42" s="72"/>
    </row>
    <row r="43" spans="4:14" s="3" customFormat="1">
      <c r="D43" s="4"/>
      <c r="E43" s="4"/>
      <c r="F43" s="4"/>
      <c r="N43" s="72"/>
    </row>
    <row r="44" spans="4:14" s="3" customFormat="1">
      <c r="D44" s="4"/>
      <c r="E44" s="4"/>
      <c r="F44" s="4"/>
      <c r="N44" s="72"/>
    </row>
    <row r="45" spans="4:14" s="3" customFormat="1">
      <c r="D45" s="4"/>
      <c r="E45" s="4"/>
      <c r="F45" s="4"/>
      <c r="N45" s="72"/>
    </row>
    <row r="46" spans="4:14" s="3" customFormat="1">
      <c r="D46" s="4"/>
      <c r="E46" s="4"/>
      <c r="F46" s="4"/>
      <c r="N46" s="72"/>
    </row>
    <row r="47" spans="4:14" s="3" customFormat="1">
      <c r="D47" s="4"/>
      <c r="E47" s="4"/>
      <c r="F47" s="4"/>
      <c r="N47" s="72"/>
    </row>
    <row r="48" spans="4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  <row r="148" spans="4:14" s="3" customFormat="1">
      <c r="D148" s="4"/>
      <c r="E148" s="4"/>
      <c r="F148" s="4"/>
      <c r="N148" s="72"/>
    </row>
    <row r="149" spans="4:14" s="3" customFormat="1">
      <c r="D149" s="4"/>
      <c r="E149" s="4"/>
      <c r="F149" s="4"/>
      <c r="N149" s="72"/>
    </row>
    <row r="150" spans="4:14" s="3" customFormat="1">
      <c r="D150" s="4"/>
      <c r="E150" s="4"/>
      <c r="F150" s="4"/>
      <c r="N150" s="72"/>
    </row>
    <row r="151" spans="4:14" s="3" customFormat="1">
      <c r="D151" s="4"/>
      <c r="E151" s="4"/>
      <c r="F151" s="4"/>
      <c r="N151" s="72"/>
    </row>
    <row r="152" spans="4:14" s="3" customFormat="1">
      <c r="D152" s="4"/>
      <c r="E152" s="4"/>
      <c r="F152" s="4"/>
      <c r="N152" s="72"/>
    </row>
    <row r="153" spans="4:14" s="3" customFormat="1">
      <c r="D153" s="4"/>
      <c r="E153" s="4"/>
      <c r="F153" s="4"/>
      <c r="N153" s="72"/>
    </row>
    <row r="154" spans="4:14" s="3" customFormat="1">
      <c r="D154" s="4"/>
      <c r="E154" s="4"/>
      <c r="F154" s="4"/>
      <c r="N154" s="72"/>
    </row>
    <row r="155" spans="4:14" s="3" customFormat="1">
      <c r="D155" s="4"/>
      <c r="E155" s="4"/>
      <c r="F155" s="4"/>
      <c r="N155" s="72"/>
    </row>
    <row r="156" spans="4:14" s="3" customFormat="1">
      <c r="D156" s="4"/>
      <c r="E156" s="4"/>
      <c r="F156" s="4"/>
      <c r="N156" s="72"/>
    </row>
  </sheetData>
  <sheetProtection algorithmName="SHA-512" hashValue="iNnyT43Nq8k8HwbKgG7za2qDIY09c+vE94HNDXiurNUq4MpVTjlVfTQV2x0Km9Onj3zCpZ4YPkxpvyaqJkbiMw==" saltValue="hi2zwptf6Crx55yyzWG4pQ==" spinCount="100000" sheet="1" objects="1" scenarios="1"/>
  <mergeCells count="1">
    <mergeCell ref="A4:A16"/>
  </mergeCells>
  <pageMargins left="0.25" right="0.25" top="0.75" bottom="0.7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238125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25" workbookViewId="0">
      <selection activeCell="G35" sqref="G35:Q38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8"/>
    </row>
    <row r="10" spans="1:39">
      <c r="B10" s="5" t="s">
        <v>39</v>
      </c>
      <c r="C10" s="8" t="s">
        <v>246</v>
      </c>
      <c r="D10" s="5" t="s">
        <v>431</v>
      </c>
      <c r="E10" s="14"/>
      <c r="U10" s="109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15" customHeight="1">
      <c r="B35" s="6" t="s">
        <v>7</v>
      </c>
      <c r="C35" s="6" t="s">
        <v>269</v>
      </c>
      <c r="D35" s="6" t="s">
        <v>454</v>
      </c>
      <c r="E35" s="15"/>
      <c r="G35" s="113"/>
      <c r="H35" s="114" t="s">
        <v>878</v>
      </c>
      <c r="I35" s="114" t="s">
        <v>866</v>
      </c>
      <c r="J35" s="114" t="s">
        <v>910</v>
      </c>
      <c r="K35" s="114" t="s">
        <v>879</v>
      </c>
      <c r="L35" s="114" t="s">
        <v>880</v>
      </c>
      <c r="M35" s="114" t="s">
        <v>867</v>
      </c>
      <c r="N35" s="114" t="s">
        <v>868</v>
      </c>
      <c r="O35" s="114" t="s">
        <v>870</v>
      </c>
      <c r="P35" s="114" t="s">
        <v>881</v>
      </c>
      <c r="Q35" s="114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13" t="s">
        <v>908</v>
      </c>
      <c r="H36" s="115" t="s">
        <v>889</v>
      </c>
      <c r="I36" s="116" t="s">
        <v>892</v>
      </c>
      <c r="J36" s="116" t="s">
        <v>893</v>
      </c>
      <c r="K36" s="116" t="s">
        <v>896</v>
      </c>
      <c r="L36" s="116" t="s">
        <v>897</v>
      </c>
      <c r="M36" s="116" t="s">
        <v>900</v>
      </c>
      <c r="N36" s="116" t="s">
        <v>901</v>
      </c>
      <c r="O36" s="116" t="s">
        <v>903</v>
      </c>
      <c r="P36" s="116" t="s">
        <v>904</v>
      </c>
      <c r="Q36" s="116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13" t="s">
        <v>909</v>
      </c>
      <c r="H37" s="115" t="s">
        <v>890</v>
      </c>
      <c r="I37" s="115" t="s">
        <v>891</v>
      </c>
      <c r="J37" s="115" t="s">
        <v>894</v>
      </c>
      <c r="K37" s="116" t="s">
        <v>895</v>
      </c>
      <c r="L37" s="116" t="s">
        <v>898</v>
      </c>
      <c r="M37" s="116" t="s">
        <v>899</v>
      </c>
      <c r="N37" s="116" t="s">
        <v>911</v>
      </c>
      <c r="O37" s="116" t="s">
        <v>902</v>
      </c>
      <c r="P37" s="116" t="s">
        <v>905</v>
      </c>
      <c r="Q37" s="116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13"/>
      <c r="H38" s="117"/>
      <c r="I38" s="118"/>
      <c r="J38" s="117"/>
      <c r="K38" s="117"/>
      <c r="L38" s="117"/>
      <c r="M38" s="117"/>
      <c r="N38" s="117"/>
      <c r="O38" s="117"/>
      <c r="P38" s="117"/>
      <c r="Q38" s="119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Arben Sokoli</cp:lastModifiedBy>
  <cp:lastPrinted>2020-04-08T07:59:18Z</cp:lastPrinted>
  <dcterms:created xsi:type="dcterms:W3CDTF">2015-03-12T08:53:45Z</dcterms:created>
  <dcterms:modified xsi:type="dcterms:W3CDTF">2020-04-22T08:16:12Z</dcterms:modified>
</cp:coreProperties>
</file>